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ung\OneDrive - Sempra Energy\Documents\Procurement Documents\"/>
    </mc:Choice>
  </mc:AlternateContent>
  <bookViews>
    <workbookView xWindow="360" yWindow="120" windowWidth="20955" windowHeight="9465" tabRatio="858" firstSheet="3" activeTab="13"/>
  </bookViews>
  <sheets>
    <sheet name="December 1, 2016" sheetId="1" r:id="rId1"/>
    <sheet name="12 month summary" sheetId="2" r:id="rId2"/>
    <sheet name="January 1, 2017" sheetId="3" r:id="rId3"/>
    <sheet name="February 1, 2017" sheetId="4" r:id="rId4"/>
    <sheet name="March 1, 2017" sheetId="5" r:id="rId5"/>
    <sheet name="April 1, 2017" sheetId="6" r:id="rId6"/>
    <sheet name="May 1, 2017" sheetId="7" r:id="rId7"/>
    <sheet name="June 1, 2017" sheetId="8" r:id="rId8"/>
    <sheet name="July 1, 2017" sheetId="9" r:id="rId9"/>
    <sheet name="August 1, 2017" sheetId="10" r:id="rId10"/>
    <sheet name="September 1, 2017" sheetId="11" r:id="rId11"/>
    <sheet name="October 1, 2017" sheetId="12" r:id="rId12"/>
    <sheet name="November 1, 2017" sheetId="13" r:id="rId13"/>
    <sheet name="December 1, 2017" sheetId="14" r:id="rId14"/>
  </sheets>
  <definedNames>
    <definedName name="_AMO_UniqueIdentifier" hidden="1">"'85d4127a-4017-4e1e-a7b9-8ac7082c733c'"</definedName>
    <definedName name="_xlnm.Print_Area" localSheetId="5">'April 1, 2017'!$A$1:$P$44</definedName>
    <definedName name="_xlnm.Print_Area" localSheetId="9">'August 1, 2017'!$A$1:$P$44</definedName>
    <definedName name="_xlnm.Print_Area" localSheetId="0">'December 1, 2016'!$A$1:$P$44</definedName>
    <definedName name="_xlnm.Print_Area" localSheetId="13">'December 1, 2017'!$A$1:$P$44</definedName>
    <definedName name="_xlnm.Print_Area" localSheetId="3">'February 1, 2017'!$A$1:$P$44</definedName>
    <definedName name="_xlnm.Print_Area" localSheetId="2">'January 1, 2017'!$A$1:$P$44</definedName>
    <definedName name="_xlnm.Print_Area" localSheetId="8">'July 1, 2017'!$A$1:$P$44</definedName>
    <definedName name="_xlnm.Print_Area" localSheetId="7">'June 1, 2017'!$A$1:$P$44</definedName>
    <definedName name="_xlnm.Print_Area" localSheetId="4">'March 1, 2017'!$A$1:$P$44</definedName>
    <definedName name="_xlnm.Print_Area" localSheetId="6">'May 1, 2017'!$A$1:$P$44</definedName>
    <definedName name="_xlnm.Print_Area" localSheetId="12">'November 1, 2017'!$A$1:$P$44</definedName>
    <definedName name="_xlnm.Print_Area" localSheetId="11">'October 1, 2017'!$A$1:$P$44</definedName>
    <definedName name="_xlnm.Print_Area" localSheetId="10">'September 1, 2017'!$A$1:$P$44</definedName>
  </definedNames>
  <calcPr calcId="171027"/>
</workbook>
</file>

<file path=xl/calcChain.xml><?xml version="1.0" encoding="utf-8"?>
<calcChain xmlns="http://schemas.openxmlformats.org/spreadsheetml/2006/main">
  <c r="M32" i="14" l="1"/>
  <c r="I32" i="14"/>
  <c r="O32" i="14" s="1"/>
  <c r="I31" i="14"/>
  <c r="M31" i="14" s="1"/>
  <c r="F31" i="14"/>
  <c r="F30" i="14"/>
  <c r="I30" i="14" s="1"/>
  <c r="O27" i="14"/>
  <c r="I27" i="14"/>
  <c r="M27" i="14" s="1"/>
  <c r="F26" i="14"/>
  <c r="I26" i="14" s="1"/>
  <c r="M22" i="14"/>
  <c r="I22" i="14"/>
  <c r="O22" i="14" s="1"/>
  <c r="F19" i="14"/>
  <c r="I19" i="14" s="1"/>
  <c r="O19" i="14" s="1"/>
  <c r="I16" i="14"/>
  <c r="O16" i="14" s="1"/>
  <c r="M15" i="14"/>
  <c r="I15" i="14"/>
  <c r="O15" i="14" s="1"/>
  <c r="O14" i="14"/>
  <c r="I14" i="14"/>
  <c r="M14" i="14" s="1"/>
  <c r="F11" i="14"/>
  <c r="I11" i="14" s="1"/>
  <c r="F10" i="14"/>
  <c r="I10" i="14" s="1"/>
  <c r="I9" i="14"/>
  <c r="O9" i="14" s="1"/>
  <c r="M30" i="14" l="1"/>
  <c r="O30" i="14"/>
  <c r="O31" i="14"/>
  <c r="M9" i="14"/>
  <c r="O26" i="14"/>
  <c r="M26" i="14"/>
  <c r="O10" i="14"/>
  <c r="M10" i="14"/>
  <c r="M11" i="14"/>
  <c r="O11" i="14"/>
  <c r="M16" i="14"/>
  <c r="M19" i="14"/>
  <c r="I32" i="13"/>
  <c r="O32" i="13" s="1"/>
  <c r="F31" i="13"/>
  <c r="I31" i="13" s="1"/>
  <c r="F30" i="13"/>
  <c r="I30" i="13" s="1"/>
  <c r="I27" i="13"/>
  <c r="O27" i="13" s="1"/>
  <c r="F26" i="13"/>
  <c r="I26" i="13" s="1"/>
  <c r="O22" i="13"/>
  <c r="I22" i="13"/>
  <c r="M22" i="13" s="1"/>
  <c r="F19" i="13"/>
  <c r="I19" i="13" s="1"/>
  <c r="O16" i="13"/>
  <c r="M16" i="13"/>
  <c r="I16" i="13"/>
  <c r="I15" i="13"/>
  <c r="O15" i="13" s="1"/>
  <c r="I14" i="13"/>
  <c r="O14" i="13" s="1"/>
  <c r="F11" i="13"/>
  <c r="I11" i="13" s="1"/>
  <c r="F10" i="13"/>
  <c r="I10" i="13" s="1"/>
  <c r="O9" i="13"/>
  <c r="I9" i="13"/>
  <c r="M9" i="13" s="1"/>
  <c r="O19" i="13" l="1"/>
  <c r="M19" i="13"/>
  <c r="O30" i="13"/>
  <c r="M30" i="13"/>
  <c r="M10" i="13"/>
  <c r="O10" i="13"/>
  <c r="M11" i="13"/>
  <c r="O11" i="13"/>
  <c r="O31" i="13"/>
  <c r="M31" i="13"/>
  <c r="M26" i="13"/>
  <c r="O26" i="13"/>
  <c r="M15" i="13"/>
  <c r="M32" i="13"/>
  <c r="M14" i="13"/>
  <c r="M27" i="13"/>
  <c r="O32" i="12" l="1"/>
  <c r="M32" i="12"/>
  <c r="I32" i="12"/>
  <c r="F31" i="12"/>
  <c r="I31" i="12" s="1"/>
  <c r="O30" i="12"/>
  <c r="I30" i="12"/>
  <c r="M30" i="12" s="1"/>
  <c r="F30" i="12"/>
  <c r="O27" i="12"/>
  <c r="M27" i="12"/>
  <c r="I27" i="12"/>
  <c r="F26" i="12"/>
  <c r="I26" i="12" s="1"/>
  <c r="O22" i="12"/>
  <c r="M22" i="12"/>
  <c r="I22" i="12"/>
  <c r="I19" i="12"/>
  <c r="O19" i="12" s="1"/>
  <c r="F19" i="12"/>
  <c r="O16" i="12"/>
  <c r="M16" i="12"/>
  <c r="I16" i="12"/>
  <c r="O15" i="12"/>
  <c r="M15" i="12"/>
  <c r="I15" i="12"/>
  <c r="O14" i="12"/>
  <c r="M14" i="12"/>
  <c r="I14" i="12"/>
  <c r="F11" i="12"/>
  <c r="I11" i="12" s="1"/>
  <c r="F10" i="12"/>
  <c r="I10" i="12" s="1"/>
  <c r="M9" i="12"/>
  <c r="I9" i="12"/>
  <c r="O9" i="12" s="1"/>
  <c r="M26" i="12" l="1"/>
  <c r="O26" i="12"/>
  <c r="O10" i="12"/>
  <c r="M10" i="12"/>
  <c r="O11" i="12"/>
  <c r="M11" i="12"/>
  <c r="M31" i="12"/>
  <c r="O31" i="12"/>
  <c r="M19" i="12"/>
  <c r="O32" i="11" l="1"/>
  <c r="M32" i="11"/>
  <c r="I32" i="11"/>
  <c r="F31" i="11"/>
  <c r="I31" i="11" s="1"/>
  <c r="F30" i="11"/>
  <c r="I30" i="11" s="1"/>
  <c r="O27" i="11"/>
  <c r="M27" i="11"/>
  <c r="I27" i="11"/>
  <c r="I26" i="11"/>
  <c r="O26" i="11" s="1"/>
  <c r="F26" i="11"/>
  <c r="O22" i="11"/>
  <c r="M22" i="11"/>
  <c r="I22" i="11"/>
  <c r="F19" i="11"/>
  <c r="I19" i="11" s="1"/>
  <c r="O16" i="11"/>
  <c r="M16" i="11"/>
  <c r="I16" i="11"/>
  <c r="O15" i="11"/>
  <c r="M15" i="11"/>
  <c r="I15" i="11"/>
  <c r="O14" i="11"/>
  <c r="M14" i="11"/>
  <c r="I14" i="11"/>
  <c r="F11" i="11"/>
  <c r="I11" i="11" s="1"/>
  <c r="F10" i="11"/>
  <c r="I10" i="11" s="1"/>
  <c r="O9" i="11"/>
  <c r="I9" i="11"/>
  <c r="M9" i="11" s="1"/>
  <c r="M31" i="11" l="1"/>
  <c r="O31" i="11"/>
  <c r="O19" i="11"/>
  <c r="M19" i="11"/>
  <c r="O11" i="11"/>
  <c r="M11" i="11"/>
  <c r="O10" i="11"/>
  <c r="M10" i="11"/>
  <c r="M30" i="11"/>
  <c r="O30" i="11"/>
  <c r="M26" i="11"/>
  <c r="I32" i="10" l="1"/>
  <c r="O32" i="10" s="1"/>
  <c r="F31" i="10"/>
  <c r="I31" i="10" s="1"/>
  <c r="F30" i="10"/>
  <c r="I30" i="10" s="1"/>
  <c r="O27" i="10"/>
  <c r="I27" i="10"/>
  <c r="M27" i="10" s="1"/>
  <c r="F26" i="10"/>
  <c r="I26" i="10" s="1"/>
  <c r="O22" i="10"/>
  <c r="M22" i="10"/>
  <c r="I22" i="10"/>
  <c r="I19" i="10"/>
  <c r="O19" i="10" s="1"/>
  <c r="F19" i="10"/>
  <c r="I16" i="10"/>
  <c r="O16" i="10" s="1"/>
  <c r="I15" i="10"/>
  <c r="O15" i="10" s="1"/>
  <c r="O14" i="10"/>
  <c r="I14" i="10"/>
  <c r="M14" i="10" s="1"/>
  <c r="F11" i="10"/>
  <c r="I11" i="10" s="1"/>
  <c r="F10" i="10"/>
  <c r="I10" i="10" s="1"/>
  <c r="I9" i="10"/>
  <c r="O9" i="10" s="1"/>
  <c r="M9" i="10" l="1"/>
  <c r="O11" i="10"/>
  <c r="M11" i="10"/>
  <c r="M30" i="10"/>
  <c r="O30" i="10"/>
  <c r="O26" i="10"/>
  <c r="M26" i="10"/>
  <c r="M31" i="10"/>
  <c r="O31" i="10"/>
  <c r="O10" i="10"/>
  <c r="M10" i="10"/>
  <c r="M16" i="10"/>
  <c r="M19" i="10"/>
  <c r="M15" i="10"/>
  <c r="M32" i="10"/>
  <c r="I32" i="9" l="1"/>
  <c r="O32" i="9" s="1"/>
  <c r="F31" i="9"/>
  <c r="I31" i="9" s="1"/>
  <c r="F30" i="9"/>
  <c r="I30" i="9" s="1"/>
  <c r="O27" i="9"/>
  <c r="I27" i="9"/>
  <c r="M27" i="9" s="1"/>
  <c r="F26" i="9"/>
  <c r="I26" i="9" s="1"/>
  <c r="O22" i="9"/>
  <c r="M22" i="9"/>
  <c r="I22" i="9"/>
  <c r="I19" i="9"/>
  <c r="M19" i="9" s="1"/>
  <c r="F19" i="9"/>
  <c r="I16" i="9"/>
  <c r="M16" i="9" s="1"/>
  <c r="I15" i="9"/>
  <c r="O15" i="9" s="1"/>
  <c r="O14" i="9"/>
  <c r="I14" i="9"/>
  <c r="M14" i="9" s="1"/>
  <c r="F11" i="9"/>
  <c r="I11" i="9" s="1"/>
  <c r="F10" i="9"/>
  <c r="I10" i="9" s="1"/>
  <c r="I9" i="9"/>
  <c r="O9" i="9" s="1"/>
  <c r="M9" i="9" l="1"/>
  <c r="M11" i="9"/>
  <c r="O11" i="9"/>
  <c r="M30" i="9"/>
  <c r="O30" i="9"/>
  <c r="O26" i="9"/>
  <c r="M26" i="9"/>
  <c r="M31" i="9"/>
  <c r="O31" i="9"/>
  <c r="O10" i="9"/>
  <c r="M10" i="9"/>
  <c r="M15" i="9"/>
  <c r="O16" i="9"/>
  <c r="O19" i="9"/>
  <c r="M32" i="9"/>
  <c r="O32" i="8" l="1"/>
  <c r="M32" i="8"/>
  <c r="I32" i="8"/>
  <c r="I31" i="8"/>
  <c r="M31" i="8" s="1"/>
  <c r="F31" i="8"/>
  <c r="F30" i="8"/>
  <c r="I30" i="8" s="1"/>
  <c r="M30" i="8" s="1"/>
  <c r="I27" i="8"/>
  <c r="M27" i="8" s="1"/>
  <c r="F26" i="8"/>
  <c r="I26" i="8" s="1"/>
  <c r="I22" i="8"/>
  <c r="O22" i="8" s="1"/>
  <c r="F19" i="8"/>
  <c r="I19" i="8" s="1"/>
  <c r="O16" i="8"/>
  <c r="I16" i="8"/>
  <c r="M16" i="8" s="1"/>
  <c r="O15" i="8"/>
  <c r="M15" i="8"/>
  <c r="I15" i="8"/>
  <c r="I14" i="8"/>
  <c r="M14" i="8" s="1"/>
  <c r="F11" i="8"/>
  <c r="I11" i="8" s="1"/>
  <c r="F10" i="8"/>
  <c r="I10" i="8" s="1"/>
  <c r="I9" i="8"/>
  <c r="O9" i="8" s="1"/>
  <c r="O10" i="8" l="1"/>
  <c r="M10" i="8"/>
  <c r="O19" i="8"/>
  <c r="M19" i="8"/>
  <c r="O11" i="8"/>
  <c r="M11" i="8"/>
  <c r="O26" i="8"/>
  <c r="M26" i="8"/>
  <c r="M9" i="8"/>
  <c r="O14" i="8"/>
  <c r="M22" i="8"/>
  <c r="O27" i="8"/>
  <c r="O30" i="8"/>
  <c r="O31" i="8"/>
  <c r="F31" i="7" l="1"/>
  <c r="I31" i="7" s="1"/>
  <c r="O27" i="7"/>
  <c r="I32" i="7"/>
  <c r="O32" i="7" s="1"/>
  <c r="I27" i="7"/>
  <c r="F26" i="7"/>
  <c r="I26" i="7" s="1"/>
  <c r="M22" i="7"/>
  <c r="I22" i="7"/>
  <c r="F19" i="7"/>
  <c r="I19" i="7" s="1"/>
  <c r="I16" i="7"/>
  <c r="O16" i="7" s="1"/>
  <c r="O15" i="7"/>
  <c r="I15" i="7"/>
  <c r="M15" i="7" s="1"/>
  <c r="O14" i="7"/>
  <c r="M14" i="7"/>
  <c r="I14" i="7"/>
  <c r="F11" i="7"/>
  <c r="I11" i="7" s="1"/>
  <c r="I9" i="7"/>
  <c r="O9" i="7" s="1"/>
  <c r="O11" i="7" l="1"/>
  <c r="M11" i="7"/>
  <c r="M9" i="7"/>
  <c r="F10" i="7"/>
  <c r="I10" i="7" s="1"/>
  <c r="M10" i="7" s="1"/>
  <c r="F30" i="7"/>
  <c r="I30" i="7" s="1"/>
  <c r="M30" i="7" s="1"/>
  <c r="O19" i="7"/>
  <c r="M27" i="7"/>
  <c r="O22" i="7"/>
  <c r="O30" i="7"/>
  <c r="M26" i="7"/>
  <c r="O26" i="7"/>
  <c r="M31" i="7"/>
  <c r="O31" i="7"/>
  <c r="M16" i="7"/>
  <c r="M19" i="7"/>
  <c r="M32" i="7"/>
  <c r="O10" i="7" l="1"/>
  <c r="O32" i="6" l="1"/>
  <c r="M32" i="6"/>
  <c r="I32" i="6"/>
  <c r="F31" i="6"/>
  <c r="I31" i="6" s="1"/>
  <c r="I30" i="6"/>
  <c r="M30" i="6" s="1"/>
  <c r="F30" i="6"/>
  <c r="O27" i="6"/>
  <c r="M27" i="6"/>
  <c r="I27" i="6"/>
  <c r="F26" i="6"/>
  <c r="I26" i="6" s="1"/>
  <c r="O22" i="6"/>
  <c r="M22" i="6"/>
  <c r="I22" i="6"/>
  <c r="M19" i="6"/>
  <c r="I19" i="6"/>
  <c r="O19" i="6" s="1"/>
  <c r="F19" i="6"/>
  <c r="O16" i="6"/>
  <c r="M16" i="6"/>
  <c r="I16" i="6"/>
  <c r="O15" i="6"/>
  <c r="M15" i="6"/>
  <c r="I15" i="6"/>
  <c r="O14" i="6"/>
  <c r="M14" i="6"/>
  <c r="I14" i="6"/>
  <c r="M11" i="6"/>
  <c r="I11" i="6"/>
  <c r="O11" i="6" s="1"/>
  <c r="F11" i="6"/>
  <c r="I10" i="6"/>
  <c r="O10" i="6" s="1"/>
  <c r="F10" i="6"/>
  <c r="I9" i="6"/>
  <c r="O9" i="6" s="1"/>
  <c r="M31" i="6" l="1"/>
  <c r="O31" i="6"/>
  <c r="O26" i="6"/>
  <c r="M26" i="6"/>
  <c r="M9" i="6"/>
  <c r="M10" i="6"/>
  <c r="O30" i="6"/>
  <c r="I32" i="5" l="1"/>
  <c r="O32" i="5" s="1"/>
  <c r="F31" i="5"/>
  <c r="I31" i="5" s="1"/>
  <c r="F30" i="5"/>
  <c r="I30" i="5" s="1"/>
  <c r="O27" i="5"/>
  <c r="I27" i="5"/>
  <c r="M27" i="5" s="1"/>
  <c r="F26" i="5"/>
  <c r="I26" i="5" s="1"/>
  <c r="O22" i="5"/>
  <c r="M22" i="5"/>
  <c r="I22" i="5"/>
  <c r="I19" i="5"/>
  <c r="O19" i="5" s="1"/>
  <c r="F19" i="5"/>
  <c r="I16" i="5"/>
  <c r="O16" i="5" s="1"/>
  <c r="I15" i="5"/>
  <c r="O15" i="5" s="1"/>
  <c r="O14" i="5"/>
  <c r="I14" i="5"/>
  <c r="M14" i="5" s="1"/>
  <c r="F11" i="5"/>
  <c r="I11" i="5" s="1"/>
  <c r="F10" i="5"/>
  <c r="I10" i="5" s="1"/>
  <c r="O9" i="5"/>
  <c r="M9" i="5"/>
  <c r="I9" i="5"/>
  <c r="O11" i="5" l="1"/>
  <c r="M11" i="5"/>
  <c r="M30" i="5"/>
  <c r="O30" i="5"/>
  <c r="O26" i="5"/>
  <c r="M26" i="5"/>
  <c r="M31" i="5"/>
  <c r="O31" i="5"/>
  <c r="O10" i="5"/>
  <c r="M10" i="5"/>
  <c r="M16" i="5"/>
  <c r="M19" i="5"/>
  <c r="M15" i="5"/>
  <c r="M32" i="5"/>
  <c r="I32" i="4" l="1"/>
  <c r="M32" i="4" s="1"/>
  <c r="F31" i="4"/>
  <c r="I31" i="4" s="1"/>
  <c r="F30" i="4"/>
  <c r="I30" i="4" s="1"/>
  <c r="I27" i="4"/>
  <c r="O27" i="4" s="1"/>
  <c r="I26" i="4"/>
  <c r="O26" i="4" s="1"/>
  <c r="F26" i="4"/>
  <c r="I22" i="4"/>
  <c r="O22" i="4" s="1"/>
  <c r="F19" i="4"/>
  <c r="I19" i="4" s="1"/>
  <c r="I16" i="4"/>
  <c r="O16" i="4" s="1"/>
  <c r="I15" i="4"/>
  <c r="M15" i="4" s="1"/>
  <c r="O14" i="4"/>
  <c r="M14" i="4"/>
  <c r="I14" i="4"/>
  <c r="F11" i="4"/>
  <c r="I11" i="4" s="1"/>
  <c r="O11" i="4" s="1"/>
  <c r="F10" i="4"/>
  <c r="I10" i="4" s="1"/>
  <c r="O10" i="4" s="1"/>
  <c r="I9" i="4"/>
  <c r="O9" i="4" s="1"/>
  <c r="M27" i="4" l="1"/>
  <c r="O15" i="4"/>
  <c r="O32" i="4"/>
  <c r="O19" i="4"/>
  <c r="M19" i="4"/>
  <c r="O31" i="4"/>
  <c r="M31" i="4"/>
  <c r="O30" i="4"/>
  <c r="M30" i="4"/>
  <c r="M9" i="4"/>
  <c r="M10" i="4"/>
  <c r="M11" i="4"/>
  <c r="M22" i="4"/>
  <c r="M26" i="4"/>
  <c r="M16" i="4"/>
  <c r="I32" i="3" l="1"/>
  <c r="M32" i="3" s="1"/>
  <c r="F31" i="3"/>
  <c r="I31" i="3" s="1"/>
  <c r="O31" i="3" s="1"/>
  <c r="F30" i="3"/>
  <c r="I30" i="3" s="1"/>
  <c r="O30" i="3" s="1"/>
  <c r="I27" i="3"/>
  <c r="O27" i="3" s="1"/>
  <c r="F26" i="3"/>
  <c r="I26" i="3" s="1"/>
  <c r="I22" i="3"/>
  <c r="O22" i="3" s="1"/>
  <c r="F19" i="3"/>
  <c r="I19" i="3" s="1"/>
  <c r="I16" i="3"/>
  <c r="M16" i="3" s="1"/>
  <c r="I15" i="3"/>
  <c r="O15" i="3" s="1"/>
  <c r="I14" i="3"/>
  <c r="O14" i="3" s="1"/>
  <c r="F11" i="3"/>
  <c r="I11" i="3" s="1"/>
  <c r="F10" i="3"/>
  <c r="I10" i="3" s="1"/>
  <c r="I9" i="3"/>
  <c r="O9" i="3" s="1"/>
  <c r="I32" i="1"/>
  <c r="M32" i="1" s="1"/>
  <c r="F31" i="1"/>
  <c r="I31" i="1" s="1"/>
  <c r="F30" i="1"/>
  <c r="I30" i="1" s="1"/>
  <c r="O27" i="1"/>
  <c r="I27" i="1"/>
  <c r="M27" i="1" s="1"/>
  <c r="I26" i="1"/>
  <c r="O26" i="1" s="1"/>
  <c r="F26" i="1"/>
  <c r="I22" i="1"/>
  <c r="O22" i="1" s="1"/>
  <c r="F19" i="1"/>
  <c r="I19" i="1" s="1"/>
  <c r="I16" i="1"/>
  <c r="O16" i="1" s="1"/>
  <c r="O15" i="1"/>
  <c r="I15" i="1"/>
  <c r="M15" i="1" s="1"/>
  <c r="M14" i="1"/>
  <c r="I14" i="1"/>
  <c r="O14" i="1" s="1"/>
  <c r="I11" i="1"/>
  <c r="O11" i="1" s="1"/>
  <c r="F11" i="1"/>
  <c r="I10" i="1"/>
  <c r="O10" i="1" s="1"/>
  <c r="F10" i="1"/>
  <c r="I9" i="1"/>
  <c r="O9" i="1" s="1"/>
  <c r="O31" i="1" l="1"/>
  <c r="M31" i="1"/>
  <c r="O30" i="1"/>
  <c r="M30" i="1"/>
  <c r="O32" i="1"/>
  <c r="O32" i="3"/>
  <c r="O16" i="3"/>
  <c r="M15" i="3"/>
  <c r="O26" i="3"/>
  <c r="M26" i="3"/>
  <c r="O10" i="3"/>
  <c r="M10" i="3"/>
  <c r="M19" i="3"/>
  <c r="O19" i="3"/>
  <c r="O11" i="3"/>
  <c r="M11" i="3"/>
  <c r="M14" i="3"/>
  <c r="M27" i="3"/>
  <c r="M30" i="3"/>
  <c r="M31" i="3"/>
  <c r="M9" i="3"/>
  <c r="M22" i="3"/>
  <c r="O19" i="1"/>
  <c r="M19" i="1"/>
  <c r="M9" i="1"/>
  <c r="M22" i="1"/>
  <c r="M26" i="1"/>
  <c r="M10" i="1"/>
  <c r="M11" i="1"/>
  <c r="M16" i="1"/>
</calcChain>
</file>

<file path=xl/sharedStrings.xml><?xml version="1.0" encoding="utf-8"?>
<sst xmlns="http://schemas.openxmlformats.org/spreadsheetml/2006/main" count="939" uniqueCount="64">
  <si>
    <t>Southern California Gas Company</t>
  </si>
  <si>
    <t>Commercial &amp; Industrial Rates</t>
  </si>
  <si>
    <t>Procurement</t>
  </si>
  <si>
    <t>Transmission</t>
  </si>
  <si>
    <t>New Rate</t>
  </si>
  <si>
    <t>Change</t>
  </si>
  <si>
    <t>Percentage</t>
  </si>
  <si>
    <t xml:space="preserve">Rate </t>
  </si>
  <si>
    <t>Commodity</t>
  </si>
  <si>
    <t>Rate</t>
  </si>
  <si>
    <t>Charge</t>
  </si>
  <si>
    <t>Effective</t>
  </si>
  <si>
    <t>In Rates</t>
  </si>
  <si>
    <t>Schedule</t>
  </si>
  <si>
    <t>Type</t>
  </si>
  <si>
    <t>¢/therm</t>
  </si>
  <si>
    <t>in Rates</t>
  </si>
  <si>
    <t>Schedule No. GN-10</t>
  </si>
  <si>
    <t>GN-10</t>
  </si>
  <si>
    <t>Tier I</t>
  </si>
  <si>
    <t>Core Service for</t>
  </si>
  <si>
    <t>Tier II</t>
  </si>
  <si>
    <t>Small Commercial</t>
  </si>
  <si>
    <t>Tier III</t>
  </si>
  <si>
    <t>and Industrial</t>
  </si>
  <si>
    <t>Schedule No. GT-10</t>
  </si>
  <si>
    <t>GT-10</t>
  </si>
  <si>
    <t>CAT Service</t>
  </si>
  <si>
    <t xml:space="preserve">for Large Core C&amp;I </t>
  </si>
  <si>
    <t>Core Air Conditioning</t>
  </si>
  <si>
    <t>G-AC</t>
  </si>
  <si>
    <t>Svc for C&amp;I</t>
  </si>
  <si>
    <t>Trans. Only  Air Condi-</t>
  </si>
  <si>
    <r>
      <t>GT-AC</t>
    </r>
    <r>
      <rPr>
        <b/>
        <vertAlign val="superscript"/>
        <sz val="8"/>
        <rFont val="Arial"/>
        <family val="2"/>
      </rPr>
      <t>2</t>
    </r>
  </si>
  <si>
    <t>tioning Svc for C&amp;I</t>
  </si>
  <si>
    <t>For Water Pumping</t>
  </si>
  <si>
    <t>Core Gas Engine Svc</t>
  </si>
  <si>
    <t>G-EN</t>
  </si>
  <si>
    <t>Trans. Gas Engine Svc</t>
  </si>
  <si>
    <r>
      <t>GT-EN</t>
    </r>
    <r>
      <rPr>
        <b/>
        <vertAlign val="superscript"/>
        <sz val="8"/>
        <rFont val="Arial"/>
        <family val="2"/>
      </rPr>
      <t>2</t>
    </r>
  </si>
  <si>
    <t>G-NGU</t>
  </si>
  <si>
    <t>Natural Gas Service</t>
  </si>
  <si>
    <r>
      <t>G-NGC</t>
    </r>
    <r>
      <rPr>
        <b/>
        <vertAlign val="superscript"/>
        <sz val="8"/>
        <rFont val="Arial"/>
        <family val="2"/>
      </rPr>
      <t>8</t>
    </r>
  </si>
  <si>
    <t>For Motor Vehicles</t>
  </si>
  <si>
    <t>GT-NGU</t>
  </si>
  <si>
    <t>Footnotes:</t>
  </si>
  <si>
    <t xml:space="preserve">1.  Per Advice No. 4877, effective 1/1/16, Transmission includes a surcharge of 0.288 cents on transportation rates to fund the California Solar Initiative Thermal Program (CSI-TP). </t>
  </si>
  <si>
    <t>2.  CAT Transmission Charges, excluding NGV, include a 0.522 cents per therm credit to amortize an over collection in the FERC Settlement Proceeds Memorandum</t>
  </si>
  <si>
    <t xml:space="preserve">     Account during 2016 as authorized in Advice No. 4877 approved on December 18, 2015, and 2013 TCAP D.14-06-007.  </t>
  </si>
  <si>
    <t>3.  Monthly Forecast Cost of Gas includes 0.160 ¢/therm Core Brokerage Fee, monthly PGA adjustment, and sales related Carrying Cost of Storage Inventory.</t>
  </si>
  <si>
    <t xml:space="preserve">4.  Service provided under the eliminated GN-10V or GT-10V rate (pursuant to the SoCalGas-Vernon Stipulation and Settlement Agreement approved by D.96-09-104) shall, </t>
  </si>
  <si>
    <t xml:space="preserve">     effective on and after August 1, 2010, be provided at the existing GN-10 or GT-10 rate as approved in Advice No. 4132 on August 1, 2010. </t>
  </si>
  <si>
    <t>5. The Transportation Charge Adjustment is applicable to CARE and Constitutionally exempt customers, which are excluded from funding the CSI-TP.</t>
  </si>
  <si>
    <t>6.  Available only to non-residential core customers for high-efficiency gas air conditioning equipment.</t>
  </si>
  <si>
    <t>7.  G-NGC rate includes a 105.004 cents per therm Compression Surcharge approved by Res. G-3380 effective October 1, 2005 and revised in Advice No. 4990 effective August 1, 2016.</t>
  </si>
  <si>
    <r>
      <t>G-NGC</t>
    </r>
    <r>
      <rPr>
        <b/>
        <vertAlign val="superscript"/>
        <sz val="8"/>
        <rFont val="Arial"/>
        <family val="2"/>
      </rPr>
      <t>6</t>
    </r>
  </si>
  <si>
    <t>GT-EN</t>
  </si>
  <si>
    <t>GT-AC</t>
  </si>
  <si>
    <t>Monthly Core Commercial &amp; Industrial Rates/Effective Date</t>
  </si>
  <si>
    <t xml:space="preserve">1.  Per Advice No. 5075, effective 1/1/17, Transmission includes a surcharge of 0.437 cents on transportation rates to fund the California Solar Initiative Thermal Program (CSI-TP). </t>
  </si>
  <si>
    <t>2.  CAT charges, excluding NGV, include a 0.025 cents per therm debit to amortize an under collection in the FERC Settlement Proceeds Memorandum  Account during 2017</t>
  </si>
  <si>
    <t xml:space="preserve">    as authorized in Advice No. 5054, approved on December 13, 2016, and D.16-12-063.  </t>
  </si>
  <si>
    <t>3.  Monthly Forecast Cost of Gas includes 0.208 ¢/therm Core Brokerage Fee, monthly PGA adjustment, and sales related Carrying Cost of Storage Inventory.</t>
  </si>
  <si>
    <t>7.  G-NGC rate includes a 103.136 cents per therm Compression Surcharge approved by Res. G-3380 effective October 1, 2005 and revised in Advice No. 5075 effective January 1,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</si>
</sst>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0.000"/>
    <numFmt numFmtId="166" formatCode="0.0%"/>
    <numFmt numFmtId="167" formatCode="0.000"/>
    <numFmt numFmtId="168" formatCode="00.000;\(00.000\)"/>
    <numFmt numFmtId="169" formatCode="#,##0.000"/>
    <numFmt numFmtId="170" formatCode="m/d/yy"/>
  </numFmts>
  <fonts count="14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56"/>
      <name val="Arial"/>
      <family val="2"/>
    </font>
    <font>
      <sz val="7"/>
      <name val="Arial"/>
      <family val="2"/>
    </font>
    <font>
      <sz val="7"/>
      <name val="Small Fonts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7" fontId="12" fillId="0" borderId="0"/>
    <xf numFmtId="9" fontId="8" fillId="0" borderId="0" applyFont="0" applyFill="0" applyBorder="0" applyAlignment="0" applyProtection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2" fillId="0" borderId="0" xfId="0" applyFont="1"/>
    <xf numFmtId="0" fontId="3" fillId="2" borderId="4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17" fontId="3" fillId="2" borderId="4" xfId="0" quotePrefix="1" applyNumberFormat="1" applyFont="1" applyFill="1" applyBorder="1" applyAlignment="1">
      <alignment horizontal="centerContinuous"/>
    </xf>
    <xf numFmtId="17" fontId="3" fillId="2" borderId="0" xfId="0" quotePrefix="1" applyNumberFormat="1" applyFont="1" applyFill="1" applyBorder="1" applyAlignment="1">
      <alignment horizontal="centerContinuous"/>
    </xf>
    <xf numFmtId="17" fontId="3" fillId="2" borderId="0" xfId="0" applyNumberFormat="1" applyFont="1" applyFill="1" applyBorder="1" applyAlignment="1">
      <alignment horizontal="centerContinuous"/>
    </xf>
    <xf numFmtId="17" fontId="3" fillId="2" borderId="5" xfId="0" quotePrefix="1" applyNumberFormat="1" applyFont="1" applyFill="1" applyBorder="1" applyAlignment="1">
      <alignment horizontal="centerContinuous"/>
    </xf>
    <xf numFmtId="0" fontId="0" fillId="2" borderId="4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4" fontId="4" fillId="2" borderId="0" xfId="0" quotePrefix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5" fontId="6" fillId="0" borderId="6" xfId="0" applyNumberFormat="1" applyFont="1" applyBorder="1"/>
    <xf numFmtId="165" fontId="7" fillId="0" borderId="6" xfId="0" applyNumberFormat="1" applyFont="1" applyFill="1" applyBorder="1"/>
    <xf numFmtId="165" fontId="2" fillId="0" borderId="6" xfId="0" applyNumberFormat="1" applyFont="1" applyBorder="1"/>
    <xf numFmtId="166" fontId="2" fillId="0" borderId="6" xfId="0" applyNumberFormat="1" applyFont="1" applyBorder="1"/>
    <xf numFmtId="167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5" fontId="7" fillId="0" borderId="7" xfId="0" applyNumberFormat="1" applyFont="1" applyBorder="1"/>
    <xf numFmtId="165" fontId="7" fillId="0" borderId="7" xfId="0" applyNumberFormat="1" applyFont="1" applyFill="1" applyBorder="1"/>
    <xf numFmtId="165" fontId="2" fillId="0" borderId="7" xfId="0" applyNumberFormat="1" applyFont="1" applyBorder="1"/>
    <xf numFmtId="166" fontId="2" fillId="0" borderId="7" xfId="0" applyNumberFormat="1" applyFont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5" fontId="7" fillId="0" borderId="0" xfId="0" applyNumberFormat="1" applyFont="1" applyBorder="1"/>
    <xf numFmtId="165" fontId="7" fillId="0" borderId="0" xfId="0" applyNumberFormat="1" applyFont="1" applyFill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2" fillId="2" borderId="12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168" fontId="7" fillId="2" borderId="12" xfId="0" applyNumberFormat="1" applyFont="1" applyFill="1" applyBorder="1"/>
    <xf numFmtId="165" fontId="7" fillId="2" borderId="12" xfId="0" applyNumberFormat="1" applyFont="1" applyFill="1" applyBorder="1"/>
    <xf numFmtId="164" fontId="2" fillId="2" borderId="12" xfId="0" applyNumberFormat="1" applyFont="1" applyFill="1" applyBorder="1"/>
    <xf numFmtId="166" fontId="2" fillId="2" borderId="12" xfId="1" applyNumberFormat="1" applyFont="1" applyFill="1" applyBorder="1"/>
    <xf numFmtId="165" fontId="7" fillId="0" borderId="6" xfId="0" applyNumberFormat="1" applyFont="1" applyBorder="1"/>
    <xf numFmtId="0" fontId="4" fillId="0" borderId="10" xfId="0" applyFont="1" applyBorder="1" applyAlignment="1">
      <alignment horizontal="right"/>
    </xf>
    <xf numFmtId="165" fontId="7" fillId="0" borderId="11" xfId="0" applyNumberFormat="1" applyFont="1" applyBorder="1"/>
    <xf numFmtId="165" fontId="7" fillId="0" borderId="11" xfId="0" applyNumberFormat="1" applyFont="1" applyFill="1" applyBorder="1"/>
    <xf numFmtId="165" fontId="2" fillId="0" borderId="11" xfId="0" applyNumberFormat="1" applyFont="1" applyBorder="1"/>
    <xf numFmtId="166" fontId="2" fillId="0" borderId="11" xfId="0" applyNumberFormat="1" applyFont="1" applyBorder="1"/>
    <xf numFmtId="168" fontId="7" fillId="2" borderId="0" xfId="0" applyNumberFormat="1" applyFont="1" applyFill="1" applyBorder="1"/>
    <xf numFmtId="165" fontId="7" fillId="2" borderId="0" xfId="0" applyNumberFormat="1" applyFont="1" applyFill="1" applyBorder="1"/>
    <xf numFmtId="164" fontId="2" fillId="2" borderId="0" xfId="0" applyNumberFormat="1" applyFont="1" applyFill="1" applyBorder="1"/>
    <xf numFmtId="166" fontId="2" fillId="2" borderId="0" xfId="1" applyNumberFormat="1" applyFont="1" applyFill="1" applyBorder="1"/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0" fillId="2" borderId="8" xfId="0" applyFill="1" applyBorder="1"/>
    <xf numFmtId="0" fontId="4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4" fontId="4" fillId="2" borderId="9" xfId="0" quotePrefix="1" applyNumberFormat="1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1" fillId="0" borderId="0" xfId="0" applyFont="1" applyFill="1"/>
    <xf numFmtId="16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0" fillId="0" borderId="0" xfId="6" applyNumberFormat="1" applyFont="1"/>
    <xf numFmtId="14" fontId="4" fillId="2" borderId="10" xfId="0" quotePrefix="1" applyNumberFormat="1" applyFont="1" applyFill="1" applyBorder="1" applyAlignment="1">
      <alignment horizontal="center"/>
    </xf>
    <xf numFmtId="0" fontId="2" fillId="2" borderId="7" xfId="0" applyFont="1" applyFill="1" applyBorder="1"/>
    <xf numFmtId="165" fontId="2" fillId="0" borderId="4" xfId="0" applyNumberFormat="1" applyFont="1" applyBorder="1"/>
    <xf numFmtId="14" fontId="4" fillId="2" borderId="5" xfId="0" quotePrefix="1" applyNumberFormat="1" applyFont="1" applyFill="1" applyBorder="1" applyAlignment="1">
      <alignment horizontal="center"/>
    </xf>
    <xf numFmtId="164" fontId="2" fillId="2" borderId="5" xfId="0" applyNumberFormat="1" applyFont="1" applyFill="1" applyBorder="1"/>
    <xf numFmtId="165" fontId="2" fillId="0" borderId="7" xfId="0" applyNumberFormat="1" applyFont="1" applyBorder="1" applyAlignment="1">
      <alignment horizontal="center"/>
    </xf>
    <xf numFmtId="165" fontId="2" fillId="0" borderId="4" xfId="0" quotePrefix="1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2" fillId="2" borderId="5" xfId="0" applyFont="1" applyFill="1" applyBorder="1"/>
    <xf numFmtId="43" fontId="0" fillId="0" borderId="0" xfId="0" applyNumberFormat="1"/>
    <xf numFmtId="9" fontId="0" fillId="0" borderId="0" xfId="6" applyFont="1"/>
    <xf numFmtId="165" fontId="2" fillId="0" borderId="7" xfId="0" quotePrefix="1" applyNumberFormat="1" applyFont="1" applyBorder="1" applyAlignment="1">
      <alignment horizontal="center"/>
    </xf>
    <xf numFmtId="43" fontId="0" fillId="0" borderId="0" xfId="3" applyFont="1"/>
    <xf numFmtId="0" fontId="2" fillId="2" borderId="4" xfId="0" applyFont="1" applyFill="1" applyBorder="1"/>
    <xf numFmtId="14" fontId="4" fillId="2" borderId="13" xfId="0" quotePrefix="1" applyNumberFormat="1" applyFont="1" applyFill="1" applyBorder="1" applyAlignment="1">
      <alignment horizontal="center"/>
    </xf>
    <xf numFmtId="14" fontId="4" fillId="2" borderId="14" xfId="0" quotePrefix="1" applyNumberFormat="1" applyFont="1" applyFill="1" applyBorder="1" applyAlignment="1">
      <alignment horizontal="center"/>
    </xf>
    <xf numFmtId="170" fontId="6" fillId="0" borderId="11" xfId="0" applyNumberFormat="1" applyFont="1" applyBorder="1"/>
    <xf numFmtId="164" fontId="4" fillId="0" borderId="15" xfId="0" applyNumberFormat="1" applyFont="1" applyBorder="1" applyAlignment="1">
      <alignment horizontal="centerContinuous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7" fontId="3" fillId="0" borderId="0" xfId="0" quotePrefix="1" applyNumberFormat="1" applyFont="1" applyFill="1" applyBorder="1" applyAlignment="1">
      <alignment horizontal="centerContinuous"/>
    </xf>
    <xf numFmtId="17" fontId="3" fillId="0" borderId="9" xfId="0" quotePrefix="1" applyNumberFormat="1" applyFont="1" applyFill="1" applyBorder="1" applyAlignment="1">
      <alignment horizontal="centerContinuous"/>
    </xf>
    <xf numFmtId="0" fontId="4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4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Continuous"/>
    </xf>
    <xf numFmtId="0" fontId="13" fillId="0" borderId="4" xfId="0" applyFont="1" applyFill="1" applyBorder="1" applyAlignment="1">
      <alignment horizontal="centerContinuous"/>
    </xf>
  </cellXfs>
  <cellStyles count="7">
    <cellStyle name="Comma 2" xfId="2"/>
    <cellStyle name="Comma 3" xfId="3"/>
    <cellStyle name="Currency 2" xfId="4"/>
    <cellStyle name="no dec" xfId="5"/>
    <cellStyle name="Normal" xfId="0" builtinId="0"/>
    <cellStyle name="Percent 2" xfId="1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.140625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42705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9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4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42705</v>
      </c>
      <c r="J7" s="17"/>
      <c r="K7" s="29">
        <v>42675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35.576999999999998</v>
      </c>
      <c r="G9" s="36">
        <v>64.971999999999994</v>
      </c>
      <c r="H9" s="13"/>
      <c r="I9" s="37">
        <f>F9+G9</f>
        <v>100.54899999999999</v>
      </c>
      <c r="J9" s="13"/>
      <c r="K9" s="37">
        <v>97.276999999999987</v>
      </c>
      <c r="L9" s="13"/>
      <c r="M9" s="37">
        <f>+I9-K9</f>
        <v>3.2720000000000056</v>
      </c>
      <c r="N9" s="13"/>
      <c r="O9" s="38">
        <f>+I9/K9-1</f>
        <v>3.3635905712552816E-2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35.576999999999998</v>
      </c>
      <c r="G10" s="45">
        <v>38.695999999999998</v>
      </c>
      <c r="H10" s="13"/>
      <c r="I10" s="46">
        <f>F10+G10</f>
        <v>74.272999999999996</v>
      </c>
      <c r="J10" s="13"/>
      <c r="K10" s="46">
        <v>71.001000000000005</v>
      </c>
      <c r="L10" s="13"/>
      <c r="M10" s="46">
        <f>+I10-K10</f>
        <v>3.2719999999999914</v>
      </c>
      <c r="N10" s="13"/>
      <c r="O10" s="47">
        <f>+I10/K10-1</f>
        <v>4.6083857973831188E-2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35.576999999999998</v>
      </c>
      <c r="G11" s="45">
        <v>21.077999999999999</v>
      </c>
      <c r="H11" s="13"/>
      <c r="I11" s="46">
        <f>F11+G11</f>
        <v>56.655000000000001</v>
      </c>
      <c r="J11" s="13"/>
      <c r="K11" s="46">
        <v>53.382999999999996</v>
      </c>
      <c r="L11" s="13"/>
      <c r="M11" s="46">
        <f>+I11-K11</f>
        <v>3.2720000000000056</v>
      </c>
      <c r="N11" s="13"/>
      <c r="O11" s="47">
        <f>+I11/K11-1</f>
        <v>6.1292920967349174E-2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64.449999999999989</v>
      </c>
      <c r="H14" s="13"/>
      <c r="I14" s="46">
        <f>F14+G14</f>
        <v>64.449999999999989</v>
      </c>
      <c r="J14" s="13"/>
      <c r="K14" s="46">
        <v>64.449999999999989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38.173999999999999</v>
      </c>
      <c r="H15" s="13"/>
      <c r="I15" s="46">
        <f>F15+G15</f>
        <v>38.173999999999999</v>
      </c>
      <c r="J15" s="13"/>
      <c r="K15" s="46">
        <v>38.173999999999999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20.556000000000001</v>
      </c>
      <c r="H16" s="13"/>
      <c r="I16" s="46">
        <f>F16+G16</f>
        <v>20.556000000000001</v>
      </c>
      <c r="J16" s="13"/>
      <c r="K16" s="46">
        <v>20.556000000000001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35.576999999999998</v>
      </c>
      <c r="G19" s="36">
        <v>20.478000000000002</v>
      </c>
      <c r="H19" s="13"/>
      <c r="I19" s="37">
        <f>F19+G19</f>
        <v>56.055</v>
      </c>
      <c r="J19" s="13"/>
      <c r="K19" s="37">
        <v>52.783000000000001</v>
      </c>
      <c r="L19" s="13"/>
      <c r="M19" s="37">
        <f>+I19-K19</f>
        <v>3.2719999999999985</v>
      </c>
      <c r="N19" s="13"/>
      <c r="O19" s="38">
        <f>+I19/K19-1</f>
        <v>6.1989655760377405E-2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19.956000000000003</v>
      </c>
      <c r="H22" s="13"/>
      <c r="I22" s="46">
        <f>F22+G22</f>
        <v>19.956000000000003</v>
      </c>
      <c r="J22" s="13"/>
      <c r="K22" s="46">
        <v>19.956000000000003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35.576999999999998</v>
      </c>
      <c r="G26" s="45">
        <v>12.7</v>
      </c>
      <c r="H26" s="13"/>
      <c r="I26" s="46">
        <f>F26+G26</f>
        <v>48.277000000000001</v>
      </c>
      <c r="J26" s="13"/>
      <c r="K26" s="46">
        <v>45.004999999999995</v>
      </c>
      <c r="L26" s="13"/>
      <c r="M26" s="46">
        <f>+I26-K26</f>
        <v>3.2720000000000056</v>
      </c>
      <c r="N26" s="13"/>
      <c r="O26" s="47">
        <f>+I26/K26-1</f>
        <v>7.270303299633385E-2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12.177999999999999</v>
      </c>
      <c r="H27" s="13"/>
      <c r="I27" s="46">
        <f>F27+G27</f>
        <v>12.177999999999999</v>
      </c>
      <c r="J27" s="13"/>
      <c r="K27" s="46">
        <v>12.177999999999999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35.576999999999998</v>
      </c>
      <c r="G30" s="36">
        <v>21.96</v>
      </c>
      <c r="H30" s="13"/>
      <c r="I30" s="37">
        <f>F30+G30</f>
        <v>57.536999999999999</v>
      </c>
      <c r="J30" s="13"/>
      <c r="K30" s="37">
        <v>54.265000000000001</v>
      </c>
      <c r="L30" s="13"/>
      <c r="M30" s="37">
        <f>+I30-K30</f>
        <v>3.2719999999999985</v>
      </c>
      <c r="N30" s="13"/>
      <c r="O30" s="38">
        <f>+I30/K30-1</f>
        <v>6.029669215885014E-2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35.576999999999998</v>
      </c>
      <c r="G31" s="45">
        <v>126.964</v>
      </c>
      <c r="H31" s="13"/>
      <c r="I31" s="46">
        <f>F31+G31</f>
        <v>162.541</v>
      </c>
      <c r="J31" s="13"/>
      <c r="K31" s="46">
        <v>159.26900000000001</v>
      </c>
      <c r="L31" s="13"/>
      <c r="M31" s="46">
        <f>+I31-K31</f>
        <v>3.2719999999999914</v>
      </c>
      <c r="N31" s="13"/>
      <c r="O31" s="47">
        <f>+I31/K31-1</f>
        <v>2.0543859759275085E-2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21.96</v>
      </c>
      <c r="H32" s="13"/>
      <c r="I32" s="46">
        <f>F32+G32</f>
        <v>21.96</v>
      </c>
      <c r="J32" s="13"/>
      <c r="K32" s="46">
        <v>21.96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2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46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47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48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49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54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42948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42948</v>
      </c>
      <c r="J7" s="17"/>
      <c r="K7" s="29">
        <v>42917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35.212999999999994</v>
      </c>
      <c r="G9" s="36">
        <v>50.936</v>
      </c>
      <c r="H9" s="13"/>
      <c r="I9" s="37">
        <f>F9+G9</f>
        <v>86.149000000000001</v>
      </c>
      <c r="J9" s="13"/>
      <c r="K9" s="37">
        <v>86.36099999999999</v>
      </c>
      <c r="L9" s="13"/>
      <c r="M9" s="37">
        <f>+I9-K9</f>
        <v>-0.21199999999998909</v>
      </c>
      <c r="N9" s="13"/>
      <c r="O9" s="38">
        <f>+I9/K9-1</f>
        <v>-2.4548117784647383E-3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35.212999999999994</v>
      </c>
      <c r="G10" s="45">
        <v>26.882000000000001</v>
      </c>
      <c r="H10" s="13"/>
      <c r="I10" s="46">
        <f>F10+G10</f>
        <v>62.094999999999999</v>
      </c>
      <c r="J10" s="13"/>
      <c r="K10" s="46">
        <v>62.308</v>
      </c>
      <c r="L10" s="13"/>
      <c r="M10" s="46">
        <f>+I10-K10</f>
        <v>-0.21300000000000097</v>
      </c>
      <c r="N10" s="13"/>
      <c r="O10" s="47">
        <f>+I10/K10-1</f>
        <v>-3.4185016370289478E-3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35.212999999999994</v>
      </c>
      <c r="G11" s="45">
        <v>10.754</v>
      </c>
      <c r="H11" s="13"/>
      <c r="I11" s="46">
        <f>F11+G11</f>
        <v>45.966999999999992</v>
      </c>
      <c r="J11" s="13"/>
      <c r="K11" s="46">
        <v>46.18</v>
      </c>
      <c r="L11" s="13"/>
      <c r="M11" s="46">
        <f>+I11-K11</f>
        <v>-0.21300000000000807</v>
      </c>
      <c r="N11" s="13"/>
      <c r="O11" s="47">
        <f>+I11/K11-1</f>
        <v>-4.6123863144219568E-3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50.960999999999999</v>
      </c>
      <c r="H14" s="13"/>
      <c r="I14" s="46">
        <f>F14+G14</f>
        <v>50.960999999999999</v>
      </c>
      <c r="J14" s="13"/>
      <c r="K14" s="46">
        <v>51.022999999999996</v>
      </c>
      <c r="L14" s="13"/>
      <c r="M14" s="46">
        <f>+I14-K14</f>
        <v>-6.1999999999997613E-2</v>
      </c>
      <c r="N14" s="13"/>
      <c r="O14" s="47">
        <f>+I14/K14-1</f>
        <v>-1.2151382709757463E-3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26.907</v>
      </c>
      <c r="H15" s="13"/>
      <c r="I15" s="46">
        <f>F15+G15</f>
        <v>26.907</v>
      </c>
      <c r="J15" s="13"/>
      <c r="K15" s="46">
        <v>26.97</v>
      </c>
      <c r="L15" s="13"/>
      <c r="M15" s="46">
        <f>+I15-K15</f>
        <v>-6.2999999999998835E-2</v>
      </c>
      <c r="N15" s="13"/>
      <c r="O15" s="47">
        <f>+I15/K15-1</f>
        <v>-2.3359288097886122E-3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10.779</v>
      </c>
      <c r="H16" s="13"/>
      <c r="I16" s="46">
        <f>F16+G16</f>
        <v>10.779</v>
      </c>
      <c r="J16" s="13"/>
      <c r="K16" s="46">
        <v>10.842000000000001</v>
      </c>
      <c r="L16" s="13"/>
      <c r="M16" s="46">
        <f>+I16-K16</f>
        <v>-6.3000000000000611E-2</v>
      </c>
      <c r="N16" s="13"/>
      <c r="O16" s="47">
        <f>+I16/K16-1</f>
        <v>-5.8107360265634567E-3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35.212999999999994</v>
      </c>
      <c r="G19" s="36">
        <v>10.975</v>
      </c>
      <c r="H19" s="13"/>
      <c r="I19" s="37">
        <f>F19+G19</f>
        <v>46.187999999999995</v>
      </c>
      <c r="J19" s="13"/>
      <c r="K19" s="37">
        <v>46.363999999999997</v>
      </c>
      <c r="L19" s="13"/>
      <c r="M19" s="37">
        <f>+I19-K19</f>
        <v>-0.17600000000000193</v>
      </c>
      <c r="N19" s="13"/>
      <c r="O19" s="38">
        <f>+I19/K19-1</f>
        <v>-3.7960486584419639E-3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</v>
      </c>
      <c r="H22" s="13"/>
      <c r="I22" s="46">
        <f>F22+G22</f>
        <v>11</v>
      </c>
      <c r="J22" s="13"/>
      <c r="K22" s="46">
        <v>11.026</v>
      </c>
      <c r="L22" s="13"/>
      <c r="M22" s="46">
        <f>+I22-K22</f>
        <v>-2.5999999999999801E-2</v>
      </c>
      <c r="N22" s="13"/>
      <c r="O22" s="47">
        <f>+I22/K22-1</f>
        <v>-2.3580627607473481E-3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35.212999999999994</v>
      </c>
      <c r="G26" s="45">
        <v>14.09</v>
      </c>
      <c r="H26" s="13"/>
      <c r="I26" s="46">
        <f>F26+G26</f>
        <v>49.302999999999997</v>
      </c>
      <c r="J26" s="13"/>
      <c r="K26" s="46">
        <v>49.453000000000003</v>
      </c>
      <c r="L26" s="13"/>
      <c r="M26" s="46">
        <f>+I26-K26</f>
        <v>-0.15000000000000568</v>
      </c>
      <c r="N26" s="13"/>
      <c r="O26" s="47">
        <f>+I26/K26-1</f>
        <v>-3.0331830222636302E-3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35.212999999999994</v>
      </c>
      <c r="G30" s="36">
        <v>13.468999999999999</v>
      </c>
      <c r="H30" s="13"/>
      <c r="I30" s="37">
        <f>F30+G30</f>
        <v>48.681999999999995</v>
      </c>
      <c r="J30" s="13"/>
      <c r="K30" s="37">
        <v>48.876999999999995</v>
      </c>
      <c r="L30" s="13"/>
      <c r="M30" s="37">
        <f>+I30-K30</f>
        <v>-0.19500000000000028</v>
      </c>
      <c r="N30" s="13"/>
      <c r="O30" s="38">
        <f>+I30/K30-1</f>
        <v>-3.9896065634142941E-3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35.212999999999994</v>
      </c>
      <c r="G31" s="45">
        <v>116.60499999999999</v>
      </c>
      <c r="H31" s="13"/>
      <c r="I31" s="46">
        <f>F31+G31</f>
        <v>151.81799999999998</v>
      </c>
      <c r="J31" s="13"/>
      <c r="K31" s="46">
        <v>152.01299999999998</v>
      </c>
      <c r="L31" s="13"/>
      <c r="M31" s="46">
        <f>+I31-K31</f>
        <v>-0.19499999999999318</v>
      </c>
      <c r="N31" s="13"/>
      <c r="O31" s="47">
        <f>+I31/K31-1</f>
        <v>-1.2827850249649275E-3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13.468999999999999</v>
      </c>
      <c r="H32" s="13"/>
      <c r="I32" s="46">
        <f>F32+G32</f>
        <v>13.468999999999999</v>
      </c>
      <c r="J32" s="13"/>
      <c r="K32" s="46">
        <v>13.513999999999999</v>
      </c>
      <c r="L32" s="13"/>
      <c r="M32" s="46">
        <f>+I32-K32</f>
        <v>-4.4999999999999929E-2</v>
      </c>
      <c r="N32" s="13"/>
      <c r="O32" s="47">
        <f>+I32/K32-1</f>
        <v>-3.3298801243155651E-3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42979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42979</v>
      </c>
      <c r="J7" s="17"/>
      <c r="K7" s="29">
        <v>42948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33.734999999999999</v>
      </c>
      <c r="G9" s="36">
        <v>50.936</v>
      </c>
      <c r="H9" s="13"/>
      <c r="I9" s="37">
        <f>F9+G9</f>
        <v>84.670999999999992</v>
      </c>
      <c r="J9" s="13"/>
      <c r="K9" s="37">
        <v>86.149000000000001</v>
      </c>
      <c r="L9" s="13"/>
      <c r="M9" s="37">
        <f>+I9-K9</f>
        <v>-1.4780000000000086</v>
      </c>
      <c r="N9" s="13"/>
      <c r="O9" s="38">
        <f>+I9/K9-1</f>
        <v>-1.7156322185980177E-2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33.734999999999999</v>
      </c>
      <c r="G10" s="45">
        <v>26.882000000000001</v>
      </c>
      <c r="H10" s="13"/>
      <c r="I10" s="46">
        <f>F10+G10</f>
        <v>60.617000000000004</v>
      </c>
      <c r="J10" s="13"/>
      <c r="K10" s="46">
        <v>62.094999999999999</v>
      </c>
      <c r="L10" s="13"/>
      <c r="M10" s="46">
        <f>+I10-K10</f>
        <v>-1.4779999999999944</v>
      </c>
      <c r="N10" s="13"/>
      <c r="O10" s="47">
        <f>+I10/K10-1</f>
        <v>-2.380223850551566E-2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33.734999999999999</v>
      </c>
      <c r="G11" s="45">
        <v>10.754</v>
      </c>
      <c r="H11" s="13"/>
      <c r="I11" s="46">
        <f>F11+G11</f>
        <v>44.488999999999997</v>
      </c>
      <c r="J11" s="13"/>
      <c r="K11" s="46">
        <v>45.966999999999992</v>
      </c>
      <c r="L11" s="13"/>
      <c r="M11" s="46">
        <f>+I11-K11</f>
        <v>-1.4779999999999944</v>
      </c>
      <c r="N11" s="13"/>
      <c r="O11" s="47">
        <f>+I11/K11-1</f>
        <v>-3.2153501424935116E-2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50.960999999999999</v>
      </c>
      <c r="H14" s="13"/>
      <c r="I14" s="46">
        <f>F14+G14</f>
        <v>50.960999999999999</v>
      </c>
      <c r="J14" s="13"/>
      <c r="K14" s="46">
        <v>50.960999999999999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26.907</v>
      </c>
      <c r="H15" s="13"/>
      <c r="I15" s="46">
        <f>F15+G15</f>
        <v>26.907</v>
      </c>
      <c r="J15" s="13"/>
      <c r="K15" s="46">
        <v>26.907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10.779</v>
      </c>
      <c r="H16" s="13"/>
      <c r="I16" s="46">
        <f>F16+G16</f>
        <v>10.779</v>
      </c>
      <c r="J16" s="13"/>
      <c r="K16" s="46">
        <v>10.779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33.734999999999999</v>
      </c>
      <c r="G19" s="36">
        <v>10.975</v>
      </c>
      <c r="H19" s="13"/>
      <c r="I19" s="37">
        <f>F19+G19</f>
        <v>44.71</v>
      </c>
      <c r="J19" s="13"/>
      <c r="K19" s="37">
        <v>46.187999999999995</v>
      </c>
      <c r="L19" s="13"/>
      <c r="M19" s="37">
        <f>+I19-K19</f>
        <v>-1.4779999999999944</v>
      </c>
      <c r="N19" s="13"/>
      <c r="O19" s="38">
        <f>+I19/K19-1</f>
        <v>-3.1999653589676824E-2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</v>
      </c>
      <c r="H22" s="13"/>
      <c r="I22" s="46">
        <f>F22+G22</f>
        <v>11</v>
      </c>
      <c r="J22" s="13"/>
      <c r="K22" s="46">
        <v>11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33.734999999999999</v>
      </c>
      <c r="G26" s="45">
        <v>14.09</v>
      </c>
      <c r="H26" s="13"/>
      <c r="I26" s="46">
        <f>F26+G26</f>
        <v>47.825000000000003</v>
      </c>
      <c r="J26" s="13"/>
      <c r="K26" s="46">
        <v>49.302999999999997</v>
      </c>
      <c r="L26" s="13"/>
      <c r="M26" s="46">
        <f>+I26-K26</f>
        <v>-1.4779999999999944</v>
      </c>
      <c r="N26" s="13"/>
      <c r="O26" s="47">
        <f>+I26/K26-1</f>
        <v>-2.9977891811857171E-2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33.734999999999999</v>
      </c>
      <c r="G30" s="36">
        <v>13.468999999999999</v>
      </c>
      <c r="H30" s="13"/>
      <c r="I30" s="37">
        <f>F30+G30</f>
        <v>47.204000000000001</v>
      </c>
      <c r="J30" s="13"/>
      <c r="K30" s="37">
        <v>48.681999999999995</v>
      </c>
      <c r="L30" s="13"/>
      <c r="M30" s="37">
        <f>+I30-K30</f>
        <v>-1.4779999999999944</v>
      </c>
      <c r="N30" s="13"/>
      <c r="O30" s="38">
        <f>+I30/K30-1</f>
        <v>-3.0360297440532369E-2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33.734999999999999</v>
      </c>
      <c r="G31" s="45">
        <v>116.60499999999999</v>
      </c>
      <c r="H31" s="13"/>
      <c r="I31" s="46">
        <f>F31+G31</f>
        <v>150.33999999999997</v>
      </c>
      <c r="J31" s="13"/>
      <c r="K31" s="46">
        <v>151.81799999999998</v>
      </c>
      <c r="L31" s="13"/>
      <c r="M31" s="46">
        <f>+I31-K31</f>
        <v>-1.4780000000000086</v>
      </c>
      <c r="N31" s="13"/>
      <c r="O31" s="47">
        <f>+I31/K31-1</f>
        <v>-9.735341000408404E-3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13.468999999999999</v>
      </c>
      <c r="H32" s="13"/>
      <c r="I32" s="46">
        <f>F32+G32</f>
        <v>13.468999999999999</v>
      </c>
      <c r="J32" s="13"/>
      <c r="K32" s="46">
        <v>13.468999999999999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43009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43009</v>
      </c>
      <c r="J7" s="17"/>
      <c r="K7" s="29">
        <v>42979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31.931000000000001</v>
      </c>
      <c r="G9" s="36">
        <v>50.936</v>
      </c>
      <c r="H9" s="13"/>
      <c r="I9" s="37">
        <f>F9+G9</f>
        <v>82.867000000000004</v>
      </c>
      <c r="J9" s="13"/>
      <c r="K9" s="37">
        <v>84.670999999999992</v>
      </c>
      <c r="L9" s="13"/>
      <c r="M9" s="37">
        <f>+I9-K9</f>
        <v>-1.8039999999999878</v>
      </c>
      <c r="N9" s="13"/>
      <c r="O9" s="38">
        <f>+I9/K9-1</f>
        <v>-2.1305996149803219E-2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31.931000000000001</v>
      </c>
      <c r="G10" s="45">
        <v>26.882000000000001</v>
      </c>
      <c r="H10" s="13"/>
      <c r="I10" s="46">
        <f>F10+G10</f>
        <v>58.813000000000002</v>
      </c>
      <c r="J10" s="13"/>
      <c r="K10" s="46">
        <v>60.617000000000004</v>
      </c>
      <c r="L10" s="13"/>
      <c r="M10" s="46">
        <f>+I10-K10</f>
        <v>-1.804000000000002</v>
      </c>
      <c r="N10" s="13"/>
      <c r="O10" s="47">
        <f>+I10/K10-1</f>
        <v>-2.9760628206608741E-2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31.931000000000001</v>
      </c>
      <c r="G11" s="45">
        <v>10.754</v>
      </c>
      <c r="H11" s="13"/>
      <c r="I11" s="46">
        <f>F11+G11</f>
        <v>42.685000000000002</v>
      </c>
      <c r="J11" s="13"/>
      <c r="K11" s="46">
        <v>44.488999999999997</v>
      </c>
      <c r="L11" s="13"/>
      <c r="M11" s="46">
        <f>+I11-K11</f>
        <v>-1.8039999999999949</v>
      </c>
      <c r="N11" s="13"/>
      <c r="O11" s="47">
        <f>+I11/K11-1</f>
        <v>-4.0549349277349322E-2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50.960999999999999</v>
      </c>
      <c r="H14" s="13"/>
      <c r="I14" s="46">
        <f>F14+G14</f>
        <v>50.960999999999999</v>
      </c>
      <c r="J14" s="13"/>
      <c r="K14" s="46">
        <v>50.960999999999999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26.907</v>
      </c>
      <c r="H15" s="13"/>
      <c r="I15" s="46">
        <f>F15+G15</f>
        <v>26.907</v>
      </c>
      <c r="J15" s="13"/>
      <c r="K15" s="46">
        <v>26.907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10.779</v>
      </c>
      <c r="H16" s="13"/>
      <c r="I16" s="46">
        <f>F16+G16</f>
        <v>10.779</v>
      </c>
      <c r="J16" s="13"/>
      <c r="K16" s="46">
        <v>10.779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31.931000000000001</v>
      </c>
      <c r="G19" s="36">
        <v>10.975</v>
      </c>
      <c r="H19" s="13"/>
      <c r="I19" s="37">
        <f>F19+G19</f>
        <v>42.905999999999999</v>
      </c>
      <c r="J19" s="13"/>
      <c r="K19" s="37">
        <v>44.71</v>
      </c>
      <c r="L19" s="13"/>
      <c r="M19" s="37">
        <f>+I19-K19</f>
        <v>-1.804000000000002</v>
      </c>
      <c r="N19" s="13"/>
      <c r="O19" s="38">
        <f>+I19/K19-1</f>
        <v>-4.0348915231491866E-2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</v>
      </c>
      <c r="H22" s="13"/>
      <c r="I22" s="46">
        <f>F22+G22</f>
        <v>11</v>
      </c>
      <c r="J22" s="13"/>
      <c r="K22" s="46">
        <v>11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31.931000000000001</v>
      </c>
      <c r="G26" s="45">
        <v>14.09</v>
      </c>
      <c r="H26" s="13"/>
      <c r="I26" s="46">
        <f>F26+G26</f>
        <v>46.021000000000001</v>
      </c>
      <c r="J26" s="13"/>
      <c r="K26" s="46">
        <v>47.825000000000003</v>
      </c>
      <c r="L26" s="13"/>
      <c r="M26" s="46">
        <f>+I26-K26</f>
        <v>-1.804000000000002</v>
      </c>
      <c r="N26" s="13"/>
      <c r="O26" s="47">
        <f>+I26/K26-1</f>
        <v>-3.7720857292211196E-2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31.931000000000001</v>
      </c>
      <c r="G30" s="36">
        <v>13.468999999999999</v>
      </c>
      <c r="H30" s="13"/>
      <c r="I30" s="37">
        <f>F30+G30</f>
        <v>45.4</v>
      </c>
      <c r="J30" s="13"/>
      <c r="K30" s="37">
        <v>47.204000000000001</v>
      </c>
      <c r="L30" s="13"/>
      <c r="M30" s="37">
        <f>+I30-K30</f>
        <v>-1.804000000000002</v>
      </c>
      <c r="N30" s="13"/>
      <c r="O30" s="38">
        <f>+I30/K30-1</f>
        <v>-3.8217100245741875E-2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31.931000000000001</v>
      </c>
      <c r="G31" s="45">
        <v>116.60499999999999</v>
      </c>
      <c r="H31" s="13"/>
      <c r="I31" s="46">
        <f>F31+G31</f>
        <v>148.536</v>
      </c>
      <c r="J31" s="13"/>
      <c r="K31" s="46">
        <v>150.33999999999997</v>
      </c>
      <c r="L31" s="13"/>
      <c r="M31" s="46">
        <f>+I31-K31</f>
        <v>-1.8039999999999736</v>
      </c>
      <c r="N31" s="13"/>
      <c r="O31" s="47">
        <f>+I31/K31-1</f>
        <v>-1.1999467872821468E-2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13.468999999999999</v>
      </c>
      <c r="H32" s="13"/>
      <c r="I32" s="46">
        <f>F32+G32</f>
        <v>13.468999999999999</v>
      </c>
      <c r="J32" s="13"/>
      <c r="K32" s="46">
        <v>13.468999999999999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>
      <selection activeCell="K1" sqref="K1:K1048576"/>
    </sheetView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43040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43040</v>
      </c>
      <c r="J7" s="17"/>
      <c r="K7" s="29">
        <v>43009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31.753999999999998</v>
      </c>
      <c r="G9" s="36">
        <v>50.936</v>
      </c>
      <c r="H9" s="13"/>
      <c r="I9" s="37">
        <f>F9+G9</f>
        <v>82.69</v>
      </c>
      <c r="J9" s="13"/>
      <c r="K9" s="37">
        <v>82.867000000000004</v>
      </c>
      <c r="L9" s="13"/>
      <c r="M9" s="37">
        <f>+I9-K9</f>
        <v>-0.17700000000000671</v>
      </c>
      <c r="N9" s="13"/>
      <c r="O9" s="38">
        <f>+I9/K9-1</f>
        <v>-2.1359527918231036E-3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31.753999999999998</v>
      </c>
      <c r="G10" s="45">
        <v>26.882000000000001</v>
      </c>
      <c r="H10" s="13"/>
      <c r="I10" s="46">
        <f>F10+G10</f>
        <v>58.635999999999996</v>
      </c>
      <c r="J10" s="13"/>
      <c r="K10" s="46">
        <v>58.813000000000002</v>
      </c>
      <c r="L10" s="13"/>
      <c r="M10" s="46">
        <f>+I10-K10</f>
        <v>-0.17700000000000671</v>
      </c>
      <c r="N10" s="13"/>
      <c r="O10" s="47">
        <f>+I10/K10-1</f>
        <v>-3.009538707428705E-3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31.753999999999998</v>
      </c>
      <c r="G11" s="45">
        <v>10.754</v>
      </c>
      <c r="H11" s="13"/>
      <c r="I11" s="46">
        <f>F11+G11</f>
        <v>42.507999999999996</v>
      </c>
      <c r="J11" s="13"/>
      <c r="K11" s="46">
        <v>42.685000000000002</v>
      </c>
      <c r="L11" s="13"/>
      <c r="M11" s="46">
        <f>+I11-K11</f>
        <v>-0.17700000000000671</v>
      </c>
      <c r="N11" s="13"/>
      <c r="O11" s="47">
        <f>+I11/K11-1</f>
        <v>-4.1466557338645238E-3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50.960999999999999</v>
      </c>
      <c r="H14" s="13"/>
      <c r="I14" s="46">
        <f>F14+G14</f>
        <v>50.960999999999999</v>
      </c>
      <c r="J14" s="13"/>
      <c r="K14" s="46">
        <v>50.960999999999999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26.907</v>
      </c>
      <c r="H15" s="13"/>
      <c r="I15" s="46">
        <f>F15+G15</f>
        <v>26.907</v>
      </c>
      <c r="J15" s="13"/>
      <c r="K15" s="46">
        <v>26.907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10.779</v>
      </c>
      <c r="H16" s="13"/>
      <c r="I16" s="46">
        <f>F16+G16</f>
        <v>10.779</v>
      </c>
      <c r="J16" s="13"/>
      <c r="K16" s="46">
        <v>10.779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31.753999999999998</v>
      </c>
      <c r="G19" s="36">
        <v>10.975</v>
      </c>
      <c r="H19" s="13"/>
      <c r="I19" s="37">
        <f>F19+G19</f>
        <v>42.728999999999999</v>
      </c>
      <c r="J19" s="13"/>
      <c r="K19" s="37">
        <v>42.905999999999999</v>
      </c>
      <c r="L19" s="13"/>
      <c r="M19" s="37">
        <f>+I19-K19</f>
        <v>-0.1769999999999996</v>
      </c>
      <c r="N19" s="13"/>
      <c r="O19" s="38">
        <f>+I19/K19-1</f>
        <v>-4.1252971612362188E-3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</v>
      </c>
      <c r="H22" s="13"/>
      <c r="I22" s="46">
        <f>F22+G22</f>
        <v>11</v>
      </c>
      <c r="J22" s="13"/>
      <c r="K22" s="46">
        <v>11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31.753999999999998</v>
      </c>
      <c r="G26" s="45">
        <v>14.09</v>
      </c>
      <c r="H26" s="13"/>
      <c r="I26" s="46">
        <f>F26+G26</f>
        <v>45.843999999999994</v>
      </c>
      <c r="J26" s="13"/>
      <c r="K26" s="46">
        <v>46.021000000000001</v>
      </c>
      <c r="L26" s="13"/>
      <c r="M26" s="46">
        <f>+I26-K26</f>
        <v>-0.17700000000000671</v>
      </c>
      <c r="N26" s="13"/>
      <c r="O26" s="47">
        <f>+I26/K26-1</f>
        <v>-3.8460702722671325E-3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31.753999999999998</v>
      </c>
      <c r="G30" s="36">
        <v>13.468999999999999</v>
      </c>
      <c r="H30" s="13"/>
      <c r="I30" s="37">
        <f>F30+G30</f>
        <v>45.222999999999999</v>
      </c>
      <c r="J30" s="13"/>
      <c r="K30" s="37">
        <v>45.4</v>
      </c>
      <c r="L30" s="13"/>
      <c r="M30" s="37">
        <f>+I30-K30</f>
        <v>-0.1769999999999996</v>
      </c>
      <c r="N30" s="13"/>
      <c r="O30" s="38">
        <f>+I30/K30-1</f>
        <v>-3.8986784140968567E-3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31.753999999999998</v>
      </c>
      <c r="G31" s="45">
        <v>116.60499999999999</v>
      </c>
      <c r="H31" s="13"/>
      <c r="I31" s="46">
        <f>F31+G31</f>
        <v>148.35899999999998</v>
      </c>
      <c r="J31" s="13"/>
      <c r="K31" s="46">
        <v>148.536</v>
      </c>
      <c r="L31" s="13"/>
      <c r="M31" s="46">
        <f>+I31-K31</f>
        <v>-0.17700000000002092</v>
      </c>
      <c r="N31" s="13"/>
      <c r="O31" s="47">
        <f>+I31/K31-1</f>
        <v>-1.1916303118437721E-3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13.468999999999999</v>
      </c>
      <c r="H32" s="13"/>
      <c r="I32" s="46">
        <f>F32+G32</f>
        <v>13.468999999999999</v>
      </c>
      <c r="J32" s="13"/>
      <c r="K32" s="46">
        <v>13.468999999999999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43070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43070</v>
      </c>
      <c r="J7" s="17"/>
      <c r="K7" s="29">
        <v>43040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35.206999999999994</v>
      </c>
      <c r="G9" s="36">
        <v>50.936</v>
      </c>
      <c r="H9" s="13"/>
      <c r="I9" s="37">
        <f>F9+G9</f>
        <v>86.143000000000001</v>
      </c>
      <c r="J9" s="13"/>
      <c r="K9" s="37">
        <v>82.69</v>
      </c>
      <c r="L9" s="13"/>
      <c r="M9" s="37">
        <f>+I9-K9</f>
        <v>3.453000000000003</v>
      </c>
      <c r="N9" s="13"/>
      <c r="O9" s="38">
        <f>+I9/K9-1</f>
        <v>4.1758374652316022E-2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35.206999999999994</v>
      </c>
      <c r="G10" s="45">
        <v>26.882000000000001</v>
      </c>
      <c r="H10" s="13"/>
      <c r="I10" s="46">
        <f>F10+G10</f>
        <v>62.088999999999999</v>
      </c>
      <c r="J10" s="13"/>
      <c r="K10" s="46">
        <v>58.635999999999996</v>
      </c>
      <c r="L10" s="13"/>
      <c r="M10" s="46">
        <f>+I10-K10</f>
        <v>3.453000000000003</v>
      </c>
      <c r="N10" s="13"/>
      <c r="O10" s="47">
        <f>+I10/K10-1</f>
        <v>5.8888737294494842E-2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35.206999999999994</v>
      </c>
      <c r="G11" s="45">
        <v>10.754</v>
      </c>
      <c r="H11" s="13"/>
      <c r="I11" s="46">
        <f>F11+G11</f>
        <v>45.960999999999991</v>
      </c>
      <c r="J11" s="13"/>
      <c r="K11" s="46">
        <v>42.507999999999996</v>
      </c>
      <c r="L11" s="13"/>
      <c r="M11" s="46">
        <f>+I11-K11</f>
        <v>3.4529999999999959</v>
      </c>
      <c r="N11" s="13"/>
      <c r="O11" s="47">
        <f>+I11/K11-1</f>
        <v>8.1231768137762117E-2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50.960999999999999</v>
      </c>
      <c r="H14" s="13"/>
      <c r="I14" s="46">
        <f>F14+G14</f>
        <v>50.960999999999999</v>
      </c>
      <c r="J14" s="13"/>
      <c r="K14" s="46">
        <v>50.960999999999999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26.907</v>
      </c>
      <c r="H15" s="13"/>
      <c r="I15" s="46">
        <f>F15+G15</f>
        <v>26.907</v>
      </c>
      <c r="J15" s="13"/>
      <c r="K15" s="46">
        <v>26.907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10.779</v>
      </c>
      <c r="H16" s="13"/>
      <c r="I16" s="46">
        <f>F16+G16</f>
        <v>10.779</v>
      </c>
      <c r="J16" s="13"/>
      <c r="K16" s="46">
        <v>10.779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35.206999999999994</v>
      </c>
      <c r="G19" s="36">
        <v>10.975</v>
      </c>
      <c r="H19" s="13"/>
      <c r="I19" s="37">
        <f>F19+G19</f>
        <v>46.181999999999995</v>
      </c>
      <c r="J19" s="13"/>
      <c r="K19" s="37">
        <v>42.728999999999999</v>
      </c>
      <c r="L19" s="13"/>
      <c r="M19" s="37">
        <f>+I19-K19</f>
        <v>3.4529999999999959</v>
      </c>
      <c r="N19" s="13"/>
      <c r="O19" s="38">
        <f>+I19/K19-1</f>
        <v>8.0811626764024425E-2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</v>
      </c>
      <c r="H22" s="13"/>
      <c r="I22" s="46">
        <f>F22+G22</f>
        <v>11</v>
      </c>
      <c r="J22" s="13"/>
      <c r="K22" s="46">
        <v>11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35.206999999999994</v>
      </c>
      <c r="G26" s="45">
        <v>14.09</v>
      </c>
      <c r="H26" s="13"/>
      <c r="I26" s="46">
        <f>F26+G26</f>
        <v>49.296999999999997</v>
      </c>
      <c r="J26" s="13"/>
      <c r="K26" s="46">
        <v>45.843999999999994</v>
      </c>
      <c r="L26" s="13"/>
      <c r="M26" s="46">
        <f>+I26-K26</f>
        <v>3.453000000000003</v>
      </c>
      <c r="N26" s="13"/>
      <c r="O26" s="47">
        <f>+I26/K26-1</f>
        <v>7.5320652648111164E-2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35.206999999999994</v>
      </c>
      <c r="G30" s="36">
        <v>13.468999999999999</v>
      </c>
      <c r="H30" s="13"/>
      <c r="I30" s="37">
        <f>F30+G30</f>
        <v>48.675999999999995</v>
      </c>
      <c r="J30" s="13"/>
      <c r="K30" s="37">
        <v>45.222999999999999</v>
      </c>
      <c r="L30" s="13"/>
      <c r="M30" s="37">
        <f>+I30-K30</f>
        <v>3.4529999999999959</v>
      </c>
      <c r="N30" s="13"/>
      <c r="O30" s="38">
        <f>+I30/K30-1</f>
        <v>7.6354952126130415E-2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35.206999999999994</v>
      </c>
      <c r="G31" s="45">
        <v>116.60499999999999</v>
      </c>
      <c r="H31" s="13"/>
      <c r="I31" s="46">
        <f>F31+G31</f>
        <v>151.81199999999998</v>
      </c>
      <c r="J31" s="13"/>
      <c r="K31" s="46">
        <v>148.35899999999998</v>
      </c>
      <c r="L31" s="13"/>
      <c r="M31" s="46">
        <f>+I31-K31</f>
        <v>3.453000000000003</v>
      </c>
      <c r="N31" s="13"/>
      <c r="O31" s="47">
        <f>+I31/K31-1</f>
        <v>2.3274624390835719E-2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13.468999999999999</v>
      </c>
      <c r="H32" s="13"/>
      <c r="I32" s="46">
        <f>F32+G32</f>
        <v>13.468999999999999</v>
      </c>
      <c r="J32" s="13"/>
      <c r="K32" s="46">
        <v>13.468999999999999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activeCell="Q7" sqref="Q7"/>
    </sheetView>
  </sheetViews>
  <sheetFormatPr defaultRowHeight="12.75" x14ac:dyDescent="0.2"/>
  <cols>
    <col min="1" max="1" width="1.140625" customWidth="1"/>
    <col min="2" max="2" width="22.28515625" customWidth="1"/>
    <col min="3" max="3" width="10.42578125" customWidth="1"/>
    <col min="4" max="4" width="9.7109375" style="92" customWidth="1"/>
    <col min="5" max="5" width="1" customWidth="1"/>
    <col min="18" max="20" width="10.140625" customWidth="1"/>
  </cols>
  <sheetData>
    <row r="1" spans="1:29" ht="13.5" customHeight="1" x14ac:dyDescent="0.25">
      <c r="A1" s="124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4"/>
      <c r="S1" s="4"/>
      <c r="T1" s="4"/>
      <c r="U1" s="4"/>
      <c r="V1" s="4"/>
    </row>
    <row r="2" spans="1:29" ht="15" customHeight="1" x14ac:dyDescent="0.25">
      <c r="A2" s="124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4"/>
      <c r="S2" s="4"/>
      <c r="T2" s="4"/>
      <c r="U2" s="4"/>
      <c r="V2" s="4"/>
    </row>
    <row r="3" spans="1:29" ht="13.5" customHeight="1" x14ac:dyDescent="0.25">
      <c r="A3" s="124">
        <v>2017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4"/>
      <c r="S3" s="4"/>
      <c r="T3" s="4"/>
      <c r="U3" s="4"/>
      <c r="V3" s="4"/>
    </row>
    <row r="4" spans="1:29" ht="8.25" customHeight="1" x14ac:dyDescent="0.2">
      <c r="A4" s="120"/>
      <c r="B4" s="119"/>
      <c r="C4" s="122"/>
      <c r="D4" s="122"/>
      <c r="E4" s="121"/>
      <c r="F4" s="122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4"/>
      <c r="S4" s="4"/>
      <c r="T4" s="4"/>
      <c r="U4" s="4"/>
      <c r="V4" s="4"/>
    </row>
    <row r="5" spans="1:29" ht="6" customHeight="1" x14ac:dyDescent="0.25">
      <c r="A5" s="120"/>
      <c r="B5" s="119"/>
      <c r="C5" s="118"/>
      <c r="D5" s="11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4"/>
      <c r="S5" s="4"/>
      <c r="T5" s="4"/>
      <c r="U5" s="4"/>
      <c r="V5" s="4"/>
    </row>
    <row r="6" spans="1:29" x14ac:dyDescent="0.2">
      <c r="A6" s="12"/>
      <c r="B6" s="20" t="s">
        <v>7</v>
      </c>
      <c r="C6" s="21"/>
      <c r="D6" s="115" t="s">
        <v>9</v>
      </c>
      <c r="E6" s="114"/>
      <c r="F6" s="113" t="s">
        <v>58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1"/>
    </row>
    <row r="7" spans="1:29" ht="11.25" customHeight="1" x14ac:dyDescent="0.2">
      <c r="A7" s="12"/>
      <c r="B7" s="25" t="s">
        <v>13</v>
      </c>
      <c r="C7" s="26"/>
      <c r="D7" s="27" t="s">
        <v>14</v>
      </c>
      <c r="E7" s="17"/>
      <c r="F7" s="110">
        <v>42736</v>
      </c>
      <c r="G7" s="110">
        <v>42767</v>
      </c>
      <c r="H7" s="110">
        <v>42795</v>
      </c>
      <c r="I7" s="110">
        <v>42826</v>
      </c>
      <c r="J7" s="110">
        <v>42856</v>
      </c>
      <c r="K7" s="110">
        <v>42887</v>
      </c>
      <c r="L7" s="110">
        <v>42917</v>
      </c>
      <c r="M7" s="110">
        <v>42948</v>
      </c>
      <c r="N7" s="110">
        <v>42979</v>
      </c>
      <c r="O7" s="110">
        <v>43009</v>
      </c>
      <c r="P7" s="110">
        <v>43040</v>
      </c>
      <c r="Q7" s="110">
        <v>43070</v>
      </c>
    </row>
    <row r="8" spans="1:29" ht="6" customHeight="1" x14ac:dyDescent="0.2">
      <c r="A8" s="12"/>
      <c r="B8" s="17"/>
      <c r="C8" s="17"/>
      <c r="D8" s="17"/>
      <c r="E8" s="95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8"/>
    </row>
    <row r="9" spans="1:29" ht="10.5" customHeight="1" x14ac:dyDescent="0.2">
      <c r="A9" s="12"/>
      <c r="B9" s="19" t="s">
        <v>17</v>
      </c>
      <c r="C9" s="33" t="s">
        <v>18</v>
      </c>
      <c r="D9" s="33" t="s">
        <v>19</v>
      </c>
      <c r="E9" s="107"/>
      <c r="F9" s="96">
        <v>92.685000000000002</v>
      </c>
      <c r="G9" s="96">
        <v>89.38654348</v>
      </c>
      <c r="H9" s="96">
        <v>86.986999999999995</v>
      </c>
      <c r="I9" s="96">
        <v>86.269000000000005</v>
      </c>
      <c r="J9" s="96">
        <v>88.227999999999994</v>
      </c>
      <c r="K9" s="96">
        <v>89.968999999999994</v>
      </c>
      <c r="L9" s="96">
        <v>86.36099999999999</v>
      </c>
      <c r="M9" s="96">
        <v>86.149000000000001</v>
      </c>
      <c r="N9" s="37">
        <v>84.670999999999992</v>
      </c>
      <c r="O9" s="96">
        <v>82.867000000000004</v>
      </c>
      <c r="P9" s="37">
        <v>82.69</v>
      </c>
      <c r="Q9" s="46">
        <v>86.143000000000001</v>
      </c>
    </row>
    <row r="10" spans="1:29" x14ac:dyDescent="0.2">
      <c r="A10" s="12"/>
      <c r="B10" s="24" t="s">
        <v>20</v>
      </c>
      <c r="C10" s="43" t="s">
        <v>18</v>
      </c>
      <c r="D10" s="43" t="s">
        <v>21</v>
      </c>
      <c r="E10" s="95"/>
      <c r="F10" s="96">
        <v>68.632000000000005</v>
      </c>
      <c r="G10" s="96">
        <v>65.333543480000003</v>
      </c>
      <c r="H10" s="96">
        <v>62.934000000000005</v>
      </c>
      <c r="I10" s="96">
        <v>62.216000000000001</v>
      </c>
      <c r="J10" s="96">
        <v>64.174999999999997</v>
      </c>
      <c r="K10" s="96">
        <v>65.915999999999997</v>
      </c>
      <c r="L10" s="96">
        <v>62.308</v>
      </c>
      <c r="M10" s="96">
        <v>62.094999999999999</v>
      </c>
      <c r="N10" s="46">
        <v>60.617000000000004</v>
      </c>
      <c r="O10" s="96">
        <v>58.813000000000002</v>
      </c>
      <c r="P10" s="46">
        <v>58.635999999999996</v>
      </c>
      <c r="Q10" s="46">
        <v>62.088999999999999</v>
      </c>
      <c r="R10" s="104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</row>
    <row r="11" spans="1:29" x14ac:dyDescent="0.2">
      <c r="A11" s="12"/>
      <c r="B11" s="24" t="s">
        <v>22</v>
      </c>
      <c r="C11" s="43" t="s">
        <v>18</v>
      </c>
      <c r="D11" s="43" t="s">
        <v>23</v>
      </c>
      <c r="E11" s="95"/>
      <c r="F11" s="96">
        <v>52.503999999999998</v>
      </c>
      <c r="G11" s="96">
        <v>49.205543480000003</v>
      </c>
      <c r="H11" s="96">
        <v>46.806000000000004</v>
      </c>
      <c r="I11" s="96">
        <v>46.088000000000001</v>
      </c>
      <c r="J11" s="96">
        <v>48.046999999999997</v>
      </c>
      <c r="K11" s="96">
        <v>49.787999999999997</v>
      </c>
      <c r="L11" s="96">
        <v>46.18</v>
      </c>
      <c r="M11" s="96">
        <v>45.966999999999992</v>
      </c>
      <c r="N11" s="46">
        <v>44.488999999999997</v>
      </c>
      <c r="O11" s="96">
        <v>42.685000000000002</v>
      </c>
      <c r="P11" s="46">
        <v>42.507999999999996</v>
      </c>
      <c r="Q11" s="46">
        <v>45.960999999999991</v>
      </c>
      <c r="R11" s="104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</row>
    <row r="12" spans="1:29" x14ac:dyDescent="0.2">
      <c r="A12" s="12"/>
      <c r="B12" s="24" t="s">
        <v>24</v>
      </c>
      <c r="C12" s="43"/>
      <c r="D12" s="43"/>
      <c r="E12" s="95"/>
      <c r="F12" s="96"/>
      <c r="G12" s="96"/>
      <c r="H12" s="96"/>
      <c r="I12" s="96"/>
      <c r="J12" s="96"/>
      <c r="K12" s="96"/>
      <c r="L12" s="96"/>
      <c r="M12" s="100"/>
      <c r="N12" s="100"/>
      <c r="O12" s="100"/>
      <c r="P12" s="46"/>
      <c r="Q12" s="105"/>
      <c r="R12" s="104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29" ht="6" customHeight="1" x14ac:dyDescent="0.2">
      <c r="A13" s="12"/>
      <c r="B13" s="24"/>
      <c r="C13" s="43"/>
      <c r="D13" s="43"/>
      <c r="E13" s="95"/>
      <c r="F13" s="96"/>
      <c r="G13" s="96"/>
      <c r="H13" s="96"/>
      <c r="I13" s="96"/>
      <c r="J13" s="96"/>
      <c r="K13" s="96"/>
      <c r="L13" s="96"/>
      <c r="M13" s="96"/>
      <c r="N13" s="46"/>
      <c r="O13" s="96"/>
      <c r="P13" s="46"/>
      <c r="Q13" s="46"/>
    </row>
    <row r="14" spans="1:29" x14ac:dyDescent="0.2">
      <c r="A14" s="12"/>
      <c r="B14" s="24" t="s">
        <v>25</v>
      </c>
      <c r="C14" s="43" t="s">
        <v>26</v>
      </c>
      <c r="D14" s="43" t="s">
        <v>19</v>
      </c>
      <c r="E14" s="95"/>
      <c r="F14" s="96">
        <v>51.022999999999996</v>
      </c>
      <c r="G14" s="96">
        <v>51.022999999999996</v>
      </c>
      <c r="H14" s="96">
        <v>51.022999999999996</v>
      </c>
      <c r="I14" s="96">
        <v>51.022999999999996</v>
      </c>
      <c r="J14" s="96">
        <v>51.022999999999996</v>
      </c>
      <c r="K14" s="96">
        <v>51.022999999999996</v>
      </c>
      <c r="L14" s="96">
        <v>51.022999999999996</v>
      </c>
      <c r="M14" s="96">
        <v>50.960999999999999</v>
      </c>
      <c r="N14" s="46">
        <v>50.960999999999999</v>
      </c>
      <c r="O14" s="96">
        <v>50.960999999999999</v>
      </c>
      <c r="P14" s="46">
        <v>50.960999999999999</v>
      </c>
      <c r="Q14" s="46">
        <v>50.960999999999999</v>
      </c>
    </row>
    <row r="15" spans="1:29" x14ac:dyDescent="0.2">
      <c r="A15" s="12"/>
      <c r="B15" s="24" t="s">
        <v>27</v>
      </c>
      <c r="C15" s="43" t="s">
        <v>26</v>
      </c>
      <c r="D15" s="43" t="s">
        <v>21</v>
      </c>
      <c r="E15" s="95"/>
      <c r="F15" s="96">
        <v>26.97</v>
      </c>
      <c r="G15" s="96">
        <v>26.97</v>
      </c>
      <c r="H15" s="96">
        <v>26.97</v>
      </c>
      <c r="I15" s="96">
        <v>26.97</v>
      </c>
      <c r="J15" s="96">
        <v>26.97</v>
      </c>
      <c r="K15" s="96">
        <v>26.97</v>
      </c>
      <c r="L15" s="96">
        <v>26.97</v>
      </c>
      <c r="M15" s="96">
        <v>26.907</v>
      </c>
      <c r="N15" s="46">
        <v>26.907</v>
      </c>
      <c r="O15" s="96">
        <v>26.907</v>
      </c>
      <c r="P15" s="46">
        <v>26.907</v>
      </c>
      <c r="Q15" s="46">
        <v>26.907</v>
      </c>
    </row>
    <row r="16" spans="1:29" x14ac:dyDescent="0.2">
      <c r="A16" s="12"/>
      <c r="B16" s="24" t="s">
        <v>28</v>
      </c>
      <c r="C16" s="43" t="s">
        <v>26</v>
      </c>
      <c r="D16" s="43" t="s">
        <v>23</v>
      </c>
      <c r="E16" s="95"/>
      <c r="F16" s="96">
        <v>10.842000000000001</v>
      </c>
      <c r="G16" s="96">
        <v>10.842000000000001</v>
      </c>
      <c r="H16" s="96">
        <v>10.842000000000001</v>
      </c>
      <c r="I16" s="96">
        <v>10.842000000000001</v>
      </c>
      <c r="J16" s="96">
        <v>10.842000000000001</v>
      </c>
      <c r="K16" s="96">
        <v>10.842000000000001</v>
      </c>
      <c r="L16" s="96">
        <v>10.842000000000001</v>
      </c>
      <c r="M16" s="96">
        <v>10.779</v>
      </c>
      <c r="N16" s="46">
        <v>10.779</v>
      </c>
      <c r="O16" s="96">
        <v>10.779</v>
      </c>
      <c r="P16" s="46">
        <v>10.779</v>
      </c>
      <c r="Q16" s="46">
        <v>10.779</v>
      </c>
    </row>
    <row r="17" spans="1:17" ht="5.25" customHeight="1" x14ac:dyDescent="0.2">
      <c r="A17" s="12"/>
      <c r="B17" s="28"/>
      <c r="C17" s="64"/>
      <c r="D17" s="64"/>
      <c r="E17" s="95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54"/>
      <c r="Q17" s="67"/>
    </row>
    <row r="18" spans="1:17" ht="6" customHeight="1" x14ac:dyDescent="0.2">
      <c r="A18" s="12"/>
      <c r="B18" s="102"/>
      <c r="C18" s="101"/>
      <c r="D18" s="101"/>
      <c r="E18" s="95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61"/>
      <c r="Q18" s="98"/>
    </row>
    <row r="19" spans="1:17" x14ac:dyDescent="0.2">
      <c r="A19" s="12"/>
      <c r="B19" s="19" t="s">
        <v>29</v>
      </c>
      <c r="C19" s="33" t="s">
        <v>30</v>
      </c>
      <c r="D19" s="33"/>
      <c r="E19" s="95"/>
      <c r="F19" s="96">
        <v>52.687999999999995</v>
      </c>
      <c r="G19" s="96">
        <v>49.38954348</v>
      </c>
      <c r="H19" s="96">
        <v>46.99</v>
      </c>
      <c r="I19" s="96">
        <v>46.271999999999998</v>
      </c>
      <c r="J19" s="96">
        <v>48.230999999999995</v>
      </c>
      <c r="K19" s="96">
        <v>49.971999999999994</v>
      </c>
      <c r="L19" s="96">
        <v>46.363999999999997</v>
      </c>
      <c r="M19" s="96">
        <v>46.187999999999995</v>
      </c>
      <c r="N19" s="37">
        <v>44.71</v>
      </c>
      <c r="O19" s="96">
        <v>42.905999999999999</v>
      </c>
      <c r="P19" s="37">
        <v>42.728999999999999</v>
      </c>
      <c r="Q19" s="46">
        <v>46.181999999999995</v>
      </c>
    </row>
    <row r="20" spans="1:17" x14ac:dyDescent="0.2">
      <c r="A20" s="12"/>
      <c r="B20" s="24" t="s">
        <v>31</v>
      </c>
      <c r="C20" s="43"/>
      <c r="D20" s="43"/>
      <c r="E20" s="95"/>
      <c r="F20" s="96"/>
      <c r="G20" s="96"/>
      <c r="H20" s="96"/>
      <c r="I20" s="96"/>
      <c r="J20" s="96"/>
      <c r="K20" s="96"/>
      <c r="L20" s="96"/>
      <c r="M20" s="96"/>
      <c r="N20" s="46"/>
      <c r="O20" s="100"/>
      <c r="P20" s="46"/>
      <c r="Q20" s="99"/>
    </row>
    <row r="21" spans="1:17" ht="6" customHeight="1" x14ac:dyDescent="0.2">
      <c r="A21" s="12"/>
      <c r="B21" s="24"/>
      <c r="C21" s="43"/>
      <c r="D21" s="43"/>
      <c r="E21" s="95"/>
      <c r="F21" s="96"/>
      <c r="G21" s="96"/>
      <c r="H21" s="96"/>
      <c r="I21" s="96"/>
      <c r="J21" s="96"/>
      <c r="K21" s="96"/>
      <c r="L21" s="96"/>
      <c r="M21" s="96"/>
      <c r="N21" s="46"/>
      <c r="O21" s="96"/>
      <c r="P21" s="46"/>
      <c r="Q21" s="46"/>
    </row>
    <row r="22" spans="1:17" x14ac:dyDescent="0.2">
      <c r="A22" s="12"/>
      <c r="B22" s="24" t="s">
        <v>32</v>
      </c>
      <c r="C22" s="43" t="s">
        <v>57</v>
      </c>
      <c r="D22" s="43"/>
      <c r="E22" s="95"/>
      <c r="F22" s="96">
        <v>11.026</v>
      </c>
      <c r="G22" s="96">
        <v>11.026</v>
      </c>
      <c r="H22" s="96">
        <v>11.026</v>
      </c>
      <c r="I22" s="96">
        <v>11.026</v>
      </c>
      <c r="J22" s="96">
        <v>11.026</v>
      </c>
      <c r="K22" s="96">
        <v>11.026</v>
      </c>
      <c r="L22" s="96">
        <v>11.026</v>
      </c>
      <c r="M22" s="96">
        <v>11</v>
      </c>
      <c r="N22" s="46">
        <v>11</v>
      </c>
      <c r="O22" s="96">
        <v>11</v>
      </c>
      <c r="P22" s="46">
        <v>11</v>
      </c>
      <c r="Q22" s="46">
        <v>11</v>
      </c>
    </row>
    <row r="23" spans="1:17" ht="13.5" customHeight="1" x14ac:dyDescent="0.2">
      <c r="A23" s="12"/>
      <c r="B23" s="28" t="s">
        <v>34</v>
      </c>
      <c r="C23" s="64"/>
      <c r="D23" s="64"/>
      <c r="E23" s="95"/>
      <c r="F23" s="96"/>
      <c r="G23" s="96"/>
      <c r="H23" s="96"/>
      <c r="I23" s="96"/>
      <c r="J23" s="96"/>
      <c r="K23" s="96"/>
      <c r="L23" s="96"/>
      <c r="M23" s="96"/>
      <c r="N23" s="46"/>
      <c r="O23" s="100"/>
      <c r="P23" s="67"/>
      <c r="Q23" s="99"/>
    </row>
    <row r="24" spans="1:17" ht="6" customHeight="1" x14ac:dyDescent="0.2">
      <c r="A24" s="12"/>
      <c r="B24" s="13"/>
      <c r="C24" s="34"/>
      <c r="D24" s="34"/>
      <c r="E24" s="95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98"/>
    </row>
    <row r="25" spans="1:17" x14ac:dyDescent="0.2">
      <c r="A25" s="12"/>
      <c r="B25" s="73" t="s">
        <v>35</v>
      </c>
      <c r="C25" s="33"/>
      <c r="D25" s="33"/>
      <c r="E25" s="9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12.75" customHeight="1" x14ac:dyDescent="0.2">
      <c r="A26" s="12"/>
      <c r="B26" s="24" t="s">
        <v>36</v>
      </c>
      <c r="C26" s="43" t="s">
        <v>37</v>
      </c>
      <c r="D26" s="43"/>
      <c r="E26" s="95"/>
      <c r="F26" s="96">
        <v>55.777000000000001</v>
      </c>
      <c r="G26" s="96">
        <v>52.478543479999999</v>
      </c>
      <c r="H26" s="96">
        <v>50.079000000000008</v>
      </c>
      <c r="I26" s="96">
        <v>49.361000000000004</v>
      </c>
      <c r="J26" s="96">
        <v>51.319999999999993</v>
      </c>
      <c r="K26" s="96">
        <v>53.060999999999993</v>
      </c>
      <c r="L26" s="96">
        <v>49.453000000000003</v>
      </c>
      <c r="M26" s="96">
        <v>49.302999999999997</v>
      </c>
      <c r="N26" s="46">
        <v>47.825000000000003</v>
      </c>
      <c r="O26" s="96">
        <v>46.021000000000001</v>
      </c>
      <c r="P26" s="46">
        <v>45.843999999999994</v>
      </c>
      <c r="Q26" s="46">
        <v>49.296999999999997</v>
      </c>
    </row>
    <row r="27" spans="1:17" ht="11.25" customHeight="1" x14ac:dyDescent="0.2">
      <c r="A27" s="12"/>
      <c r="B27" s="24" t="s">
        <v>38</v>
      </c>
      <c r="C27" s="43" t="s">
        <v>56</v>
      </c>
      <c r="D27" s="43"/>
      <c r="E27" s="17"/>
      <c r="F27" s="96">
        <v>14.115</v>
      </c>
      <c r="G27" s="96">
        <v>14.115</v>
      </c>
      <c r="H27" s="96">
        <v>14.115</v>
      </c>
      <c r="I27" s="96">
        <v>14.115</v>
      </c>
      <c r="J27" s="96">
        <v>14.115</v>
      </c>
      <c r="K27" s="96">
        <v>14.115</v>
      </c>
      <c r="L27" s="96">
        <v>14.115</v>
      </c>
      <c r="M27" s="96">
        <v>14.115</v>
      </c>
      <c r="N27" s="46">
        <v>14.115</v>
      </c>
      <c r="O27" s="96">
        <v>14.115</v>
      </c>
      <c r="P27" s="46">
        <v>14.115</v>
      </c>
      <c r="Q27" s="46">
        <v>14.115</v>
      </c>
    </row>
    <row r="28" spans="1:17" ht="6.75" customHeight="1" x14ac:dyDescent="0.2">
      <c r="A28" s="12"/>
      <c r="B28" s="74"/>
      <c r="C28" s="64"/>
      <c r="D28" s="64"/>
      <c r="E28" s="95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7.5" customHeight="1" x14ac:dyDescent="0.2">
      <c r="A29" s="12"/>
      <c r="B29" s="17"/>
      <c r="C29" s="17"/>
      <c r="D29" s="17"/>
      <c r="E29" s="95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97"/>
    </row>
    <row r="30" spans="1:17" x14ac:dyDescent="0.2">
      <c r="A30" s="12"/>
      <c r="B30" s="19"/>
      <c r="C30" s="33" t="s">
        <v>40</v>
      </c>
      <c r="D30" s="33"/>
      <c r="E30" s="95"/>
      <c r="F30" s="96">
        <v>55.200999999999993</v>
      </c>
      <c r="G30" s="96">
        <v>51.902543480000006</v>
      </c>
      <c r="H30" s="96">
        <v>49.503</v>
      </c>
      <c r="I30" s="96">
        <v>48.784999999999997</v>
      </c>
      <c r="J30" s="96">
        <v>50.744</v>
      </c>
      <c r="K30" s="96">
        <v>52.484999999999999</v>
      </c>
      <c r="L30" s="96">
        <v>48.876999999999995</v>
      </c>
      <c r="M30" s="96">
        <v>48.681999999999995</v>
      </c>
      <c r="N30" s="46">
        <v>47.204000000000001</v>
      </c>
      <c r="O30" s="96">
        <v>45.4</v>
      </c>
      <c r="P30" s="37">
        <v>45.222999999999999</v>
      </c>
      <c r="Q30" s="46">
        <v>48.675999999999995</v>
      </c>
    </row>
    <row r="31" spans="1:17" x14ac:dyDescent="0.2">
      <c r="A31" s="12"/>
      <c r="B31" s="24" t="s">
        <v>41</v>
      </c>
      <c r="C31" s="43" t="s">
        <v>55</v>
      </c>
      <c r="D31" s="43"/>
      <c r="E31" s="95"/>
      <c r="F31" s="96">
        <v>158.33699999999999</v>
      </c>
      <c r="G31" s="96">
        <v>155.03854347999999</v>
      </c>
      <c r="H31" s="96">
        <v>152.63900000000001</v>
      </c>
      <c r="I31" s="96">
        <v>151.92099999999999</v>
      </c>
      <c r="J31" s="96">
        <v>153.88</v>
      </c>
      <c r="K31" s="96">
        <v>155.62099999999998</v>
      </c>
      <c r="L31" s="96">
        <v>152.01299999999998</v>
      </c>
      <c r="M31" s="96">
        <v>151.81799999999998</v>
      </c>
      <c r="N31" s="46">
        <v>150.33999999999997</v>
      </c>
      <c r="O31" s="96">
        <v>148.536</v>
      </c>
      <c r="P31" s="46">
        <v>148.35899999999998</v>
      </c>
      <c r="Q31" s="46">
        <v>151.81199999999998</v>
      </c>
    </row>
    <row r="32" spans="1:17" x14ac:dyDescent="0.2">
      <c r="A32" s="12"/>
      <c r="B32" s="24" t="s">
        <v>43</v>
      </c>
      <c r="C32" s="43" t="s">
        <v>44</v>
      </c>
      <c r="D32" s="43"/>
      <c r="E32" s="95"/>
      <c r="F32" s="96">
        <v>13.513999999999999</v>
      </c>
      <c r="G32" s="96">
        <v>13.513999999999999</v>
      </c>
      <c r="H32" s="96">
        <v>13.513999999999999</v>
      </c>
      <c r="I32" s="96">
        <v>13.513999999999999</v>
      </c>
      <c r="J32" s="96">
        <v>13.513999999999999</v>
      </c>
      <c r="K32" s="96">
        <v>13.513999999999999</v>
      </c>
      <c r="L32" s="96">
        <v>13.513999999999999</v>
      </c>
      <c r="M32" s="96">
        <v>13.468999999999999</v>
      </c>
      <c r="N32" s="46">
        <v>13.468999999999999</v>
      </c>
      <c r="O32" s="96">
        <v>13.468999999999999</v>
      </c>
      <c r="P32" s="46">
        <v>13.468999999999999</v>
      </c>
      <c r="Q32" s="46">
        <v>13.468999999999999</v>
      </c>
    </row>
    <row r="33" spans="1:17" x14ac:dyDescent="0.2">
      <c r="A33" s="12"/>
      <c r="B33" s="28"/>
      <c r="C33" s="64"/>
      <c r="D33" s="64"/>
      <c r="E33" s="95"/>
      <c r="F33" s="96"/>
      <c r="G33" s="96"/>
      <c r="H33" s="96"/>
      <c r="I33" s="96"/>
      <c r="J33" s="96"/>
      <c r="K33" s="96"/>
      <c r="L33" s="96"/>
      <c r="M33" s="96"/>
      <c r="N33" s="46"/>
      <c r="O33" s="96"/>
      <c r="P33" s="96"/>
      <c r="Q33" s="46"/>
    </row>
    <row r="34" spans="1:17" ht="5.25" customHeight="1" x14ac:dyDescent="0.2">
      <c r="A34" s="78"/>
      <c r="B34" s="79"/>
      <c r="C34" s="79"/>
      <c r="D34" s="79"/>
      <c r="E34" s="95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94"/>
    </row>
    <row r="35" spans="1:17" x14ac:dyDescent="0.2">
      <c r="F35" s="4"/>
    </row>
    <row r="36" spans="1:17" x14ac:dyDescent="0.2">
      <c r="F36" s="4"/>
    </row>
    <row r="37" spans="1:17" x14ac:dyDescent="0.2">
      <c r="F37" s="4"/>
    </row>
    <row r="38" spans="1:17" x14ac:dyDescent="0.2">
      <c r="F38" s="4"/>
    </row>
    <row r="39" spans="1:17" x14ac:dyDescent="0.2">
      <c r="F39" s="4"/>
    </row>
    <row r="40" spans="1:17" x14ac:dyDescent="0.2">
      <c r="F40" s="4"/>
    </row>
    <row r="41" spans="1:17" x14ac:dyDescent="0.2">
      <c r="F41" s="4"/>
    </row>
    <row r="42" spans="1:17" x14ac:dyDescent="0.2">
      <c r="F42" s="4"/>
    </row>
    <row r="43" spans="1:17" x14ac:dyDescent="0.2">
      <c r="F43" s="4"/>
    </row>
    <row r="44" spans="1:17" x14ac:dyDescent="0.2">
      <c r="B44" s="93"/>
      <c r="F44" s="4"/>
    </row>
    <row r="47" spans="1:17" x14ac:dyDescent="0.2">
      <c r="B47" s="9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.140625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42736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9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4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42736</v>
      </c>
      <c r="J7" s="17"/>
      <c r="K7" s="29">
        <v>42705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41.686999999999998</v>
      </c>
      <c r="G9" s="36">
        <v>50.997999999999998</v>
      </c>
      <c r="H9" s="13"/>
      <c r="I9" s="37">
        <f>F9+G9</f>
        <v>92.685000000000002</v>
      </c>
      <c r="J9" s="13"/>
      <c r="K9" s="37">
        <v>100.54899999999999</v>
      </c>
      <c r="L9" s="13"/>
      <c r="M9" s="37">
        <f>+I9-K9</f>
        <v>-7.8639999999999901</v>
      </c>
      <c r="N9" s="13"/>
      <c r="O9" s="38">
        <f>+I9/K9-1</f>
        <v>-7.8210623676018609E-2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41.686999999999998</v>
      </c>
      <c r="G10" s="45">
        <v>26.945</v>
      </c>
      <c r="H10" s="13"/>
      <c r="I10" s="46">
        <f>F10+G10</f>
        <v>68.632000000000005</v>
      </c>
      <c r="J10" s="13"/>
      <c r="K10" s="46">
        <v>74.272999999999996</v>
      </c>
      <c r="L10" s="13"/>
      <c r="M10" s="46">
        <f>+I10-K10</f>
        <v>-5.6409999999999911</v>
      </c>
      <c r="N10" s="13"/>
      <c r="O10" s="47">
        <f>+I10/K10-1</f>
        <v>-7.5949537516997956E-2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41.686999999999998</v>
      </c>
      <c r="G11" s="45">
        <v>10.817</v>
      </c>
      <c r="H11" s="13"/>
      <c r="I11" s="46">
        <f>F11+G11</f>
        <v>52.503999999999998</v>
      </c>
      <c r="J11" s="13"/>
      <c r="K11" s="46">
        <v>56.655000000000001</v>
      </c>
      <c r="L11" s="13"/>
      <c r="M11" s="46">
        <f>+I11-K11</f>
        <v>-4.1510000000000034</v>
      </c>
      <c r="N11" s="13"/>
      <c r="O11" s="47">
        <f>+I11/K11-1</f>
        <v>-7.3268025770011569E-2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51.022999999999996</v>
      </c>
      <c r="H14" s="13"/>
      <c r="I14" s="46">
        <f>F14+G14</f>
        <v>51.022999999999996</v>
      </c>
      <c r="J14" s="13"/>
      <c r="K14" s="46">
        <v>64.449999999999989</v>
      </c>
      <c r="L14" s="13"/>
      <c r="M14" s="46">
        <f>+I14-K14</f>
        <v>-13.426999999999992</v>
      </c>
      <c r="N14" s="13"/>
      <c r="O14" s="47">
        <f>+I14/K14-1</f>
        <v>-0.20833204034134978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26.97</v>
      </c>
      <c r="H15" s="13"/>
      <c r="I15" s="46">
        <f>F15+G15</f>
        <v>26.97</v>
      </c>
      <c r="J15" s="13"/>
      <c r="K15" s="46">
        <v>38.173999999999999</v>
      </c>
      <c r="L15" s="13"/>
      <c r="M15" s="46">
        <f>+I15-K15</f>
        <v>-11.204000000000001</v>
      </c>
      <c r="N15" s="13"/>
      <c r="O15" s="47">
        <f>+I15/K15-1</f>
        <v>-0.29349819248703313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10.842000000000001</v>
      </c>
      <c r="H16" s="13"/>
      <c r="I16" s="46">
        <f>F16+G16</f>
        <v>10.842000000000001</v>
      </c>
      <c r="J16" s="13"/>
      <c r="K16" s="46">
        <v>20.556000000000001</v>
      </c>
      <c r="L16" s="13"/>
      <c r="M16" s="46">
        <f>+I16-K16</f>
        <v>-9.7140000000000004</v>
      </c>
      <c r="N16" s="13"/>
      <c r="O16" s="47">
        <f>+I16/K16-1</f>
        <v>-0.47256275539988324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41.686999999999998</v>
      </c>
      <c r="G19" s="36">
        <v>11.000999999999999</v>
      </c>
      <c r="H19" s="13"/>
      <c r="I19" s="37">
        <f>F19+G19</f>
        <v>52.687999999999995</v>
      </c>
      <c r="J19" s="13"/>
      <c r="K19" s="37">
        <v>56.055</v>
      </c>
      <c r="L19" s="13"/>
      <c r="M19" s="37">
        <f>+I19-K19</f>
        <v>-3.3670000000000044</v>
      </c>
      <c r="N19" s="13"/>
      <c r="O19" s="38">
        <f>+I19/K19-1</f>
        <v>-6.0066006600660193E-2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11.026</v>
      </c>
      <c r="H22" s="13"/>
      <c r="I22" s="46">
        <f>F22+G22</f>
        <v>11.026</v>
      </c>
      <c r="J22" s="13"/>
      <c r="K22" s="46">
        <v>19.956000000000003</v>
      </c>
      <c r="L22" s="13"/>
      <c r="M22" s="46">
        <f>+I22-K22</f>
        <v>-8.9300000000000033</v>
      </c>
      <c r="N22" s="13"/>
      <c r="O22" s="47">
        <f>+I22/K22-1</f>
        <v>-0.44748446582481471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41.686999999999998</v>
      </c>
      <c r="G26" s="45">
        <v>14.09</v>
      </c>
      <c r="H26" s="13"/>
      <c r="I26" s="46">
        <f>F26+G26</f>
        <v>55.777000000000001</v>
      </c>
      <c r="J26" s="13"/>
      <c r="K26" s="46">
        <v>48.277000000000001</v>
      </c>
      <c r="L26" s="13"/>
      <c r="M26" s="46">
        <f>+I26-K26</f>
        <v>7.5</v>
      </c>
      <c r="N26" s="13"/>
      <c r="O26" s="47">
        <f>+I26/K26-1</f>
        <v>0.15535348095366319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12.177999999999999</v>
      </c>
      <c r="L27" s="13"/>
      <c r="M27" s="46">
        <f>+I27-K27</f>
        <v>1.9370000000000012</v>
      </c>
      <c r="N27" s="13"/>
      <c r="O27" s="47">
        <f>+I27/K27-1</f>
        <v>0.15905731647232724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41.686999999999998</v>
      </c>
      <c r="G30" s="36">
        <v>13.513999999999999</v>
      </c>
      <c r="H30" s="13"/>
      <c r="I30" s="37">
        <f>F30+G30</f>
        <v>55.200999999999993</v>
      </c>
      <c r="J30" s="13"/>
      <c r="K30" s="37">
        <v>57.536999999999999</v>
      </c>
      <c r="L30" s="13"/>
      <c r="M30" s="37">
        <f>+I30-K30</f>
        <v>-2.3360000000000056</v>
      </c>
      <c r="N30" s="13"/>
      <c r="O30" s="38">
        <f>+I30/K30-1</f>
        <v>-4.0599961763734704E-2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41.686999999999998</v>
      </c>
      <c r="G31" s="45">
        <v>116.64999999999999</v>
      </c>
      <c r="H31" s="13"/>
      <c r="I31" s="46">
        <f>F31+G31</f>
        <v>158.33699999999999</v>
      </c>
      <c r="J31" s="13"/>
      <c r="K31" s="46">
        <v>162.541</v>
      </c>
      <c r="L31" s="13"/>
      <c r="M31" s="46">
        <f>+I31-K31</f>
        <v>-4.2040000000000077</v>
      </c>
      <c r="N31" s="13"/>
      <c r="O31" s="47">
        <f>+I31/K31-1</f>
        <v>-2.5864243483182725E-2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13.513999999999999</v>
      </c>
      <c r="H32" s="13"/>
      <c r="I32" s="46">
        <f>F32+G32</f>
        <v>13.513999999999999</v>
      </c>
      <c r="J32" s="13"/>
      <c r="K32" s="46">
        <v>21.96</v>
      </c>
      <c r="L32" s="13"/>
      <c r="M32" s="46">
        <f>+I32-K32</f>
        <v>-8.4460000000000015</v>
      </c>
      <c r="N32" s="13"/>
      <c r="O32" s="47">
        <f>+I32/K32-1</f>
        <v>-0.38460837887067401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2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.140625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42767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9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4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42767</v>
      </c>
      <c r="J7" s="17"/>
      <c r="K7" s="29">
        <v>42736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38.388543480000003</v>
      </c>
      <c r="G9" s="36">
        <v>50.997999999999998</v>
      </c>
      <c r="H9" s="13"/>
      <c r="I9" s="37">
        <f>F9+G9</f>
        <v>89.38654348</v>
      </c>
      <c r="J9" s="13"/>
      <c r="K9" s="37">
        <v>92.685000000000002</v>
      </c>
      <c r="L9" s="13"/>
      <c r="M9" s="37">
        <f>+I9-K9</f>
        <v>-3.298456520000002</v>
      </c>
      <c r="N9" s="13"/>
      <c r="O9" s="38">
        <f>+I9/K9-1</f>
        <v>-3.5587813777849697E-2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38.388543480000003</v>
      </c>
      <c r="G10" s="45">
        <v>26.945</v>
      </c>
      <c r="H10" s="13"/>
      <c r="I10" s="46">
        <f>F10+G10</f>
        <v>65.333543480000003</v>
      </c>
      <c r="J10" s="13"/>
      <c r="K10" s="46">
        <v>68.632000000000005</v>
      </c>
      <c r="L10" s="13"/>
      <c r="M10" s="46">
        <f>+I10-K10</f>
        <v>-3.298456520000002</v>
      </c>
      <c r="N10" s="13"/>
      <c r="O10" s="47">
        <f>+I10/K10-1</f>
        <v>-4.8060037883203233E-2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38.388543480000003</v>
      </c>
      <c r="G11" s="45">
        <v>10.817</v>
      </c>
      <c r="H11" s="13"/>
      <c r="I11" s="46">
        <f>F11+G11</f>
        <v>49.205543480000003</v>
      </c>
      <c r="J11" s="13"/>
      <c r="K11" s="46">
        <v>52.503999999999998</v>
      </c>
      <c r="L11" s="13"/>
      <c r="M11" s="46">
        <f>+I11-K11</f>
        <v>-3.2984565199999949</v>
      </c>
      <c r="N11" s="13"/>
      <c r="O11" s="47">
        <f>+I11/K11-1</f>
        <v>-6.282295672710636E-2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51.022999999999996</v>
      </c>
      <c r="H14" s="13"/>
      <c r="I14" s="46">
        <f>F14+G14</f>
        <v>51.022999999999996</v>
      </c>
      <c r="J14" s="13"/>
      <c r="K14" s="46">
        <v>51.022999999999996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26.97</v>
      </c>
      <c r="H15" s="13"/>
      <c r="I15" s="46">
        <f>F15+G15</f>
        <v>26.97</v>
      </c>
      <c r="J15" s="13"/>
      <c r="K15" s="46">
        <v>26.97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10.842000000000001</v>
      </c>
      <c r="H16" s="13"/>
      <c r="I16" s="46">
        <f>F16+G16</f>
        <v>10.842000000000001</v>
      </c>
      <c r="J16" s="13"/>
      <c r="K16" s="46">
        <v>10.842000000000001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38.388543480000003</v>
      </c>
      <c r="G19" s="36">
        <v>11.000999999999999</v>
      </c>
      <c r="H19" s="13"/>
      <c r="I19" s="37">
        <f>F19+G19</f>
        <v>49.38954348</v>
      </c>
      <c r="J19" s="13"/>
      <c r="K19" s="37">
        <v>52.687999999999995</v>
      </c>
      <c r="L19" s="13"/>
      <c r="M19" s="37">
        <f>+I19-K19</f>
        <v>-3.2984565199999949</v>
      </c>
      <c r="N19" s="13"/>
      <c r="O19" s="38">
        <f>+I19/K19-1</f>
        <v>-6.2603562860613304E-2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11.026</v>
      </c>
      <c r="H22" s="13"/>
      <c r="I22" s="46">
        <f>F22+G22</f>
        <v>11.026</v>
      </c>
      <c r="J22" s="13"/>
      <c r="K22" s="46">
        <v>11.026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38.388543480000003</v>
      </c>
      <c r="G26" s="45">
        <v>14.09</v>
      </c>
      <c r="H26" s="13"/>
      <c r="I26" s="46">
        <f>F26+G26</f>
        <v>52.478543479999999</v>
      </c>
      <c r="J26" s="13"/>
      <c r="K26" s="46">
        <v>55.777000000000001</v>
      </c>
      <c r="L26" s="13"/>
      <c r="M26" s="46">
        <f>+I26-K26</f>
        <v>-3.298456520000002</v>
      </c>
      <c r="N26" s="13"/>
      <c r="O26" s="47">
        <f>+I26/K26-1</f>
        <v>-5.9136499273894305E-2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38.388543480000003</v>
      </c>
      <c r="G30" s="36">
        <v>13.513999999999999</v>
      </c>
      <c r="H30" s="13"/>
      <c r="I30" s="37">
        <f>F30+G30</f>
        <v>51.902543480000006</v>
      </c>
      <c r="J30" s="13"/>
      <c r="K30" s="37">
        <v>55.200999999999993</v>
      </c>
      <c r="L30" s="13"/>
      <c r="M30" s="37">
        <f>+I30-K30</f>
        <v>-3.2984565199999878</v>
      </c>
      <c r="N30" s="13"/>
      <c r="O30" s="38">
        <f>+I30/K30-1</f>
        <v>-5.9753564609336562E-2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38.388543480000003</v>
      </c>
      <c r="G31" s="45">
        <v>116.64999999999999</v>
      </c>
      <c r="H31" s="13"/>
      <c r="I31" s="46">
        <f>F31+G31</f>
        <v>155.03854347999999</v>
      </c>
      <c r="J31" s="13"/>
      <c r="K31" s="46">
        <v>158.33699999999999</v>
      </c>
      <c r="L31" s="13"/>
      <c r="M31" s="46">
        <f>+I31-K31</f>
        <v>-3.298456520000002</v>
      </c>
      <c r="N31" s="13"/>
      <c r="O31" s="47">
        <f>+I31/K31-1</f>
        <v>-2.0831874546063167E-2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13.513999999999999</v>
      </c>
      <c r="H32" s="13"/>
      <c r="I32" s="46">
        <f>F32+G32</f>
        <v>13.513999999999999</v>
      </c>
      <c r="J32" s="13"/>
      <c r="K32" s="46">
        <v>13.513999999999999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2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.140625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42795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9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4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42795</v>
      </c>
      <c r="J7" s="17"/>
      <c r="K7" s="29">
        <v>42767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35.989000000000004</v>
      </c>
      <c r="G9" s="36">
        <v>50.997999999999998</v>
      </c>
      <c r="H9" s="13"/>
      <c r="I9" s="37">
        <f>F9+G9</f>
        <v>86.986999999999995</v>
      </c>
      <c r="J9" s="13"/>
      <c r="K9" s="37">
        <v>89.38654348</v>
      </c>
      <c r="L9" s="13"/>
      <c r="M9" s="37">
        <f>+I9-K9</f>
        <v>-2.3995434800000055</v>
      </c>
      <c r="N9" s="13"/>
      <c r="O9" s="38">
        <f>+I9/K9-1</f>
        <v>-2.6844571750745616E-2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35.989000000000004</v>
      </c>
      <c r="G10" s="45">
        <v>26.945</v>
      </c>
      <c r="H10" s="13"/>
      <c r="I10" s="46">
        <f>F10+G10</f>
        <v>62.934000000000005</v>
      </c>
      <c r="J10" s="13"/>
      <c r="K10" s="46">
        <v>65.333543480000003</v>
      </c>
      <c r="L10" s="13"/>
      <c r="M10" s="46">
        <f>+I10-K10</f>
        <v>-2.3995434799999984</v>
      </c>
      <c r="N10" s="13"/>
      <c r="O10" s="47">
        <f>+I10/K10-1</f>
        <v>-3.6727588191118876E-2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35.989000000000004</v>
      </c>
      <c r="G11" s="45">
        <v>10.817</v>
      </c>
      <c r="H11" s="13"/>
      <c r="I11" s="46">
        <f>F11+G11</f>
        <v>46.806000000000004</v>
      </c>
      <c r="J11" s="13"/>
      <c r="K11" s="46">
        <v>49.205543480000003</v>
      </c>
      <c r="L11" s="13"/>
      <c r="M11" s="46">
        <f>+I11-K11</f>
        <v>-2.3995434799999984</v>
      </c>
      <c r="N11" s="13"/>
      <c r="O11" s="47">
        <f>+I11/K11-1</f>
        <v>-4.8765714395072379E-2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51.022999999999996</v>
      </c>
      <c r="H14" s="13"/>
      <c r="I14" s="46">
        <f>F14+G14</f>
        <v>51.022999999999996</v>
      </c>
      <c r="J14" s="13"/>
      <c r="K14" s="46">
        <v>51.022999999999996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26.97</v>
      </c>
      <c r="H15" s="13"/>
      <c r="I15" s="46">
        <f>F15+G15</f>
        <v>26.97</v>
      </c>
      <c r="J15" s="13"/>
      <c r="K15" s="46">
        <v>26.97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10.842000000000001</v>
      </c>
      <c r="H16" s="13"/>
      <c r="I16" s="46">
        <f>F16+G16</f>
        <v>10.842000000000001</v>
      </c>
      <c r="J16" s="13"/>
      <c r="K16" s="46">
        <v>10.842000000000001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35.989000000000004</v>
      </c>
      <c r="G19" s="36">
        <v>11.000999999999999</v>
      </c>
      <c r="H19" s="13"/>
      <c r="I19" s="37">
        <f>F19+G19</f>
        <v>46.99</v>
      </c>
      <c r="J19" s="13"/>
      <c r="K19" s="37">
        <v>49.38954348</v>
      </c>
      <c r="L19" s="13"/>
      <c r="M19" s="37">
        <f>+I19-K19</f>
        <v>-2.3995434799999984</v>
      </c>
      <c r="N19" s="13"/>
      <c r="O19" s="38">
        <f>+I19/K19-1</f>
        <v>-4.858403846092807E-2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11.026</v>
      </c>
      <c r="H22" s="13"/>
      <c r="I22" s="46">
        <f>F22+G22</f>
        <v>11.026</v>
      </c>
      <c r="J22" s="13"/>
      <c r="K22" s="46">
        <v>11.026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35.989000000000004</v>
      </c>
      <c r="G26" s="45">
        <v>14.09</v>
      </c>
      <c r="H26" s="13"/>
      <c r="I26" s="46">
        <f>F26+G26</f>
        <v>50.079000000000008</v>
      </c>
      <c r="J26" s="13"/>
      <c r="K26" s="46">
        <v>52.478543479999999</v>
      </c>
      <c r="L26" s="13"/>
      <c r="M26" s="46">
        <f>+I26-K26</f>
        <v>-2.3995434799999913</v>
      </c>
      <c r="N26" s="13"/>
      <c r="O26" s="47">
        <f>+I26/K26-1</f>
        <v>-4.5724277407098279E-2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35.989000000000004</v>
      </c>
      <c r="G30" s="36">
        <v>13.513999999999999</v>
      </c>
      <c r="H30" s="13"/>
      <c r="I30" s="37">
        <f>F30+G30</f>
        <v>49.503</v>
      </c>
      <c r="J30" s="13"/>
      <c r="K30" s="37">
        <v>51.902543480000006</v>
      </c>
      <c r="L30" s="13"/>
      <c r="M30" s="37">
        <f>+I30-K30</f>
        <v>-2.3995434800000055</v>
      </c>
      <c r="N30" s="13"/>
      <c r="O30" s="38">
        <f>+I30/K30-1</f>
        <v>-4.6231712727616947E-2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35.989000000000004</v>
      </c>
      <c r="G31" s="45">
        <v>116.64999999999999</v>
      </c>
      <c r="H31" s="13"/>
      <c r="I31" s="46">
        <f>F31+G31</f>
        <v>152.63900000000001</v>
      </c>
      <c r="J31" s="13"/>
      <c r="K31" s="46">
        <v>155.03854347999999</v>
      </c>
      <c r="L31" s="13"/>
      <c r="M31" s="46">
        <f>+I31-K31</f>
        <v>-2.3995434799999771</v>
      </c>
      <c r="N31" s="13"/>
      <c r="O31" s="47">
        <f>+I31/K31-1</f>
        <v>-1.5477077029619535E-2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13.513999999999999</v>
      </c>
      <c r="H32" s="13"/>
      <c r="I32" s="46">
        <f>F32+G32</f>
        <v>13.513999999999999</v>
      </c>
      <c r="J32" s="13"/>
      <c r="K32" s="46">
        <v>13.513999999999999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2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.140625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42826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9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4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42826</v>
      </c>
      <c r="J7" s="17"/>
      <c r="K7" s="29">
        <v>42795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35.271000000000001</v>
      </c>
      <c r="G9" s="36">
        <v>50.997999999999998</v>
      </c>
      <c r="H9" s="13"/>
      <c r="I9" s="37">
        <f>F9+G9</f>
        <v>86.269000000000005</v>
      </c>
      <c r="J9" s="13"/>
      <c r="K9" s="37">
        <v>86.986999999999995</v>
      </c>
      <c r="L9" s="13"/>
      <c r="M9" s="37">
        <f>+I9-K9</f>
        <v>-0.71799999999998931</v>
      </c>
      <c r="N9" s="13"/>
      <c r="O9" s="38">
        <f>+I9/K9-1</f>
        <v>-8.2541069355189789E-3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35.271000000000001</v>
      </c>
      <c r="G10" s="45">
        <v>26.945</v>
      </c>
      <c r="H10" s="13"/>
      <c r="I10" s="46">
        <f>F10+G10</f>
        <v>62.216000000000001</v>
      </c>
      <c r="J10" s="13"/>
      <c r="K10" s="46">
        <v>62.934000000000005</v>
      </c>
      <c r="L10" s="13"/>
      <c r="M10" s="46">
        <f>+I10-K10</f>
        <v>-0.71800000000000352</v>
      </c>
      <c r="N10" s="13"/>
      <c r="O10" s="47">
        <f>+I10/K10-1</f>
        <v>-1.1408777449391505E-2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35.271000000000001</v>
      </c>
      <c r="G11" s="45">
        <v>10.817</v>
      </c>
      <c r="H11" s="13"/>
      <c r="I11" s="46">
        <f>F11+G11</f>
        <v>46.088000000000001</v>
      </c>
      <c r="J11" s="13"/>
      <c r="K11" s="46">
        <v>46.806000000000004</v>
      </c>
      <c r="L11" s="13"/>
      <c r="M11" s="46">
        <f>+I11-K11</f>
        <v>-0.71800000000000352</v>
      </c>
      <c r="N11" s="13"/>
      <c r="O11" s="47">
        <f>+I11/K11-1</f>
        <v>-1.5339913686279627E-2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51.022999999999996</v>
      </c>
      <c r="H14" s="13"/>
      <c r="I14" s="46">
        <f>F14+G14</f>
        <v>51.022999999999996</v>
      </c>
      <c r="J14" s="13"/>
      <c r="K14" s="46">
        <v>51.022999999999996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26.97</v>
      </c>
      <c r="H15" s="13"/>
      <c r="I15" s="46">
        <f>F15+G15</f>
        <v>26.97</v>
      </c>
      <c r="J15" s="13"/>
      <c r="K15" s="46">
        <v>26.97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10.842000000000001</v>
      </c>
      <c r="H16" s="13"/>
      <c r="I16" s="46">
        <f>F16+G16</f>
        <v>10.842000000000001</v>
      </c>
      <c r="J16" s="13"/>
      <c r="K16" s="46">
        <v>10.842000000000001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35.271000000000001</v>
      </c>
      <c r="G19" s="36">
        <v>11.000999999999999</v>
      </c>
      <c r="H19" s="13"/>
      <c r="I19" s="37">
        <f>F19+G19</f>
        <v>46.271999999999998</v>
      </c>
      <c r="J19" s="13"/>
      <c r="K19" s="37">
        <v>46.99</v>
      </c>
      <c r="L19" s="13"/>
      <c r="M19" s="37">
        <f>+I19-K19</f>
        <v>-0.71800000000000352</v>
      </c>
      <c r="N19" s="13"/>
      <c r="O19" s="38">
        <f>+I19/K19-1</f>
        <v>-1.5279846775909878E-2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11.026</v>
      </c>
      <c r="H22" s="13"/>
      <c r="I22" s="46">
        <f>F22+G22</f>
        <v>11.026</v>
      </c>
      <c r="J22" s="13"/>
      <c r="K22" s="46">
        <v>11.026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35.271000000000001</v>
      </c>
      <c r="G26" s="45">
        <v>14.09</v>
      </c>
      <c r="H26" s="13"/>
      <c r="I26" s="46">
        <f>F26+G26</f>
        <v>49.361000000000004</v>
      </c>
      <c r="J26" s="13"/>
      <c r="K26" s="46">
        <v>50.079000000000008</v>
      </c>
      <c r="L26" s="13"/>
      <c r="M26" s="46">
        <f>+I26-K26</f>
        <v>-0.71800000000000352</v>
      </c>
      <c r="N26" s="13"/>
      <c r="O26" s="47">
        <f>+I26/K26-1</f>
        <v>-1.4337346991753153E-2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35.271000000000001</v>
      </c>
      <c r="G30" s="36">
        <v>13.513999999999999</v>
      </c>
      <c r="H30" s="13"/>
      <c r="I30" s="37">
        <f>F30+G30</f>
        <v>48.784999999999997</v>
      </c>
      <c r="J30" s="13"/>
      <c r="K30" s="37">
        <v>49.503</v>
      </c>
      <c r="L30" s="13"/>
      <c r="M30" s="37">
        <f>+I30-K30</f>
        <v>-0.71800000000000352</v>
      </c>
      <c r="N30" s="13"/>
      <c r="O30" s="38">
        <f>+I30/K30-1</f>
        <v>-1.4504171464355786E-2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35.271000000000001</v>
      </c>
      <c r="G31" s="45">
        <v>116.64999999999999</v>
      </c>
      <c r="H31" s="13"/>
      <c r="I31" s="46">
        <f>F31+G31</f>
        <v>151.92099999999999</v>
      </c>
      <c r="J31" s="13"/>
      <c r="K31" s="46">
        <v>152.63900000000001</v>
      </c>
      <c r="L31" s="13"/>
      <c r="M31" s="46">
        <f>+I31-K31</f>
        <v>-0.71800000000001774</v>
      </c>
      <c r="N31" s="13"/>
      <c r="O31" s="47">
        <f>+I31/K31-1</f>
        <v>-4.7039092237241009E-3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13.513999999999999</v>
      </c>
      <c r="H32" s="13"/>
      <c r="I32" s="46">
        <f>F32+G32</f>
        <v>13.513999999999999</v>
      </c>
      <c r="J32" s="13"/>
      <c r="K32" s="46">
        <v>13.513999999999999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2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42856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42856</v>
      </c>
      <c r="J7" s="17"/>
      <c r="K7" s="29">
        <v>42826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37.229999999999997</v>
      </c>
      <c r="G9" s="36">
        <v>50.997999999999998</v>
      </c>
      <c r="H9" s="13"/>
      <c r="I9" s="37">
        <f>F9+G9</f>
        <v>88.227999999999994</v>
      </c>
      <c r="J9" s="13"/>
      <c r="K9" s="37">
        <v>86.269000000000005</v>
      </c>
      <c r="L9" s="13"/>
      <c r="M9" s="37">
        <f>+I9-K9</f>
        <v>1.958999999999989</v>
      </c>
      <c r="N9" s="13"/>
      <c r="O9" s="38">
        <f>+I9/K9-1</f>
        <v>2.2708041127171841E-2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37.229999999999997</v>
      </c>
      <c r="G10" s="45">
        <v>26.945</v>
      </c>
      <c r="H10" s="13"/>
      <c r="I10" s="46">
        <f>F10+G10</f>
        <v>64.174999999999997</v>
      </c>
      <c r="J10" s="13"/>
      <c r="K10" s="46">
        <v>62.216000000000001</v>
      </c>
      <c r="L10" s="13"/>
      <c r="M10" s="46">
        <f>+I10-K10</f>
        <v>1.9589999999999961</v>
      </c>
      <c r="N10" s="13"/>
      <c r="O10" s="47">
        <f>+I10/K10-1</f>
        <v>3.148707727915645E-2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37.229999999999997</v>
      </c>
      <c r="G11" s="45">
        <v>10.817</v>
      </c>
      <c r="H11" s="13"/>
      <c r="I11" s="46">
        <f>F11+G11</f>
        <v>48.046999999999997</v>
      </c>
      <c r="J11" s="13"/>
      <c r="K11" s="46">
        <v>46.088000000000001</v>
      </c>
      <c r="L11" s="13"/>
      <c r="M11" s="46">
        <f>+I11-K11</f>
        <v>1.9589999999999961</v>
      </c>
      <c r="N11" s="13"/>
      <c r="O11" s="47">
        <f>+I11/K11-1</f>
        <v>4.2505641381704429E-2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51.022999999999996</v>
      </c>
      <c r="H14" s="13"/>
      <c r="I14" s="46">
        <f>F14+G14</f>
        <v>51.022999999999996</v>
      </c>
      <c r="J14" s="13"/>
      <c r="K14" s="46">
        <v>51.022999999999996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26.97</v>
      </c>
      <c r="H15" s="13"/>
      <c r="I15" s="46">
        <f>F15+G15</f>
        <v>26.97</v>
      </c>
      <c r="J15" s="13"/>
      <c r="K15" s="46">
        <v>26.97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10.842000000000001</v>
      </c>
      <c r="H16" s="13"/>
      <c r="I16" s="46">
        <f>F16+G16</f>
        <v>10.842000000000001</v>
      </c>
      <c r="J16" s="13"/>
      <c r="K16" s="46">
        <v>10.842000000000001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37.229999999999997</v>
      </c>
      <c r="G19" s="36">
        <v>11.000999999999999</v>
      </c>
      <c r="H19" s="13"/>
      <c r="I19" s="37">
        <f>F19+G19</f>
        <v>48.230999999999995</v>
      </c>
      <c r="J19" s="13"/>
      <c r="K19" s="37">
        <v>46.271999999999998</v>
      </c>
      <c r="L19" s="13"/>
      <c r="M19" s="37">
        <f>+I19-K19</f>
        <v>1.9589999999999961</v>
      </c>
      <c r="N19" s="13"/>
      <c r="O19" s="38">
        <f>+I19/K19-1</f>
        <v>4.2336618257261316E-2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11.026</v>
      </c>
      <c r="H22" s="13"/>
      <c r="I22" s="46">
        <f>F22+G22</f>
        <v>11.026</v>
      </c>
      <c r="J22" s="13"/>
      <c r="K22" s="46">
        <v>11.026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37.229999999999997</v>
      </c>
      <c r="G26" s="45">
        <v>14.09</v>
      </c>
      <c r="H26" s="13"/>
      <c r="I26" s="46">
        <f>F26+G26</f>
        <v>51.319999999999993</v>
      </c>
      <c r="J26" s="13"/>
      <c r="K26" s="46">
        <v>49.361000000000004</v>
      </c>
      <c r="L26" s="13"/>
      <c r="M26" s="46">
        <f>+I26-K26</f>
        <v>1.958999999999989</v>
      </c>
      <c r="N26" s="13"/>
      <c r="O26" s="47">
        <f>+I26/K26-1</f>
        <v>3.968720244727586E-2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37.229999999999997</v>
      </c>
      <c r="G30" s="36">
        <v>13.513999999999999</v>
      </c>
      <c r="H30" s="13"/>
      <c r="I30" s="37">
        <f>F30+G30</f>
        <v>50.744</v>
      </c>
      <c r="J30" s="13"/>
      <c r="K30" s="37">
        <v>48.784999999999997</v>
      </c>
      <c r="L30" s="13"/>
      <c r="M30" s="37">
        <f>+I30-K30</f>
        <v>1.9590000000000032</v>
      </c>
      <c r="N30" s="13"/>
      <c r="O30" s="38">
        <f>+I30/K30-1</f>
        <v>4.0155785589832904E-2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37.229999999999997</v>
      </c>
      <c r="G31" s="45">
        <v>116.64999999999999</v>
      </c>
      <c r="H31" s="13"/>
      <c r="I31" s="46">
        <f>F31+G31</f>
        <v>153.88</v>
      </c>
      <c r="J31" s="13"/>
      <c r="K31" s="46">
        <v>151.92099999999999</v>
      </c>
      <c r="L31" s="13"/>
      <c r="M31" s="46">
        <f>+I31-K31</f>
        <v>1.9590000000000032</v>
      </c>
      <c r="N31" s="13"/>
      <c r="O31" s="47">
        <f>+I31/K31-1</f>
        <v>1.2894859828463501E-2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13.513999999999999</v>
      </c>
      <c r="H32" s="13"/>
      <c r="I32" s="46">
        <f>F32+G32</f>
        <v>13.513999999999999</v>
      </c>
      <c r="J32" s="13"/>
      <c r="K32" s="46">
        <v>13.513999999999999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42887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42887</v>
      </c>
      <c r="J7" s="17"/>
      <c r="K7" s="29">
        <v>42856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38.970999999999997</v>
      </c>
      <c r="G9" s="36">
        <v>50.997999999999998</v>
      </c>
      <c r="H9" s="13"/>
      <c r="I9" s="37">
        <f>F9+G9</f>
        <v>89.968999999999994</v>
      </c>
      <c r="J9" s="13"/>
      <c r="K9" s="37">
        <v>88.227999999999994</v>
      </c>
      <c r="L9" s="13"/>
      <c r="M9" s="37">
        <f>+I9-K9</f>
        <v>1.7409999999999997</v>
      </c>
      <c r="N9" s="13"/>
      <c r="O9" s="38">
        <f>+I9/K9-1</f>
        <v>1.9732964591739677E-2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38.970999999999997</v>
      </c>
      <c r="G10" s="45">
        <v>26.945</v>
      </c>
      <c r="H10" s="13"/>
      <c r="I10" s="46">
        <f>F10+G10</f>
        <v>65.915999999999997</v>
      </c>
      <c r="J10" s="13"/>
      <c r="K10" s="46">
        <v>64.174999999999997</v>
      </c>
      <c r="L10" s="13"/>
      <c r="M10" s="46">
        <f>+I10-K10</f>
        <v>1.7409999999999997</v>
      </c>
      <c r="N10" s="13"/>
      <c r="O10" s="47">
        <f>+I10/K10-1</f>
        <v>2.7128944292948987E-2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38.970999999999997</v>
      </c>
      <c r="G11" s="45">
        <v>10.817</v>
      </c>
      <c r="H11" s="13"/>
      <c r="I11" s="46">
        <f>F11+G11</f>
        <v>49.787999999999997</v>
      </c>
      <c r="J11" s="13"/>
      <c r="K11" s="46">
        <v>48.046999999999997</v>
      </c>
      <c r="L11" s="13"/>
      <c r="M11" s="46">
        <f>+I11-K11</f>
        <v>1.7409999999999997</v>
      </c>
      <c r="N11" s="13"/>
      <c r="O11" s="47">
        <f>+I11/K11-1</f>
        <v>3.6235352883634775E-2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51.022999999999996</v>
      </c>
      <c r="H14" s="13"/>
      <c r="I14" s="46">
        <f>F14+G14</f>
        <v>51.022999999999996</v>
      </c>
      <c r="J14" s="13"/>
      <c r="K14" s="46">
        <v>51.022999999999996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26.97</v>
      </c>
      <c r="H15" s="13"/>
      <c r="I15" s="46">
        <f>F15+G15</f>
        <v>26.97</v>
      </c>
      <c r="J15" s="13"/>
      <c r="K15" s="46">
        <v>26.97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10.842000000000001</v>
      </c>
      <c r="H16" s="13"/>
      <c r="I16" s="46">
        <f>F16+G16</f>
        <v>10.842000000000001</v>
      </c>
      <c r="J16" s="13"/>
      <c r="K16" s="46">
        <v>10.842000000000001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38.970999999999997</v>
      </c>
      <c r="G19" s="36">
        <v>11.000999999999999</v>
      </c>
      <c r="H19" s="13"/>
      <c r="I19" s="37">
        <f>F19+G19</f>
        <v>49.971999999999994</v>
      </c>
      <c r="J19" s="13"/>
      <c r="K19" s="37">
        <v>48.230999999999995</v>
      </c>
      <c r="L19" s="13"/>
      <c r="M19" s="37">
        <f>+I19-K19</f>
        <v>1.7409999999999997</v>
      </c>
      <c r="N19" s="13"/>
      <c r="O19" s="38">
        <f>+I19/K19-1</f>
        <v>3.6097115962762549E-2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11.026</v>
      </c>
      <c r="H22" s="13"/>
      <c r="I22" s="46">
        <f>F22+G22</f>
        <v>11.026</v>
      </c>
      <c r="J22" s="13"/>
      <c r="K22" s="46">
        <v>11.026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38.970999999999997</v>
      </c>
      <c r="G26" s="45">
        <v>14.09</v>
      </c>
      <c r="H26" s="13"/>
      <c r="I26" s="46">
        <f>F26+G26</f>
        <v>53.060999999999993</v>
      </c>
      <c r="J26" s="13"/>
      <c r="K26" s="46">
        <v>51.319999999999993</v>
      </c>
      <c r="L26" s="13"/>
      <c r="M26" s="46">
        <f>+I26-K26</f>
        <v>1.7409999999999997</v>
      </c>
      <c r="N26" s="13"/>
      <c r="O26" s="47">
        <f>+I26/K26-1</f>
        <v>3.3924395946999253E-2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38.970999999999997</v>
      </c>
      <c r="G30" s="36">
        <v>13.513999999999999</v>
      </c>
      <c r="H30" s="13"/>
      <c r="I30" s="37">
        <f>F30+G30</f>
        <v>52.484999999999999</v>
      </c>
      <c r="J30" s="13"/>
      <c r="K30" s="37">
        <v>50.744</v>
      </c>
      <c r="L30" s="13"/>
      <c r="M30" s="37">
        <f>+I30-K30</f>
        <v>1.7409999999999997</v>
      </c>
      <c r="N30" s="13"/>
      <c r="O30" s="38">
        <f>+I30/K30-1</f>
        <v>3.430947501182402E-2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38.970999999999997</v>
      </c>
      <c r="G31" s="45">
        <v>116.64999999999999</v>
      </c>
      <c r="H31" s="13"/>
      <c r="I31" s="46">
        <f>F31+G31</f>
        <v>155.62099999999998</v>
      </c>
      <c r="J31" s="13"/>
      <c r="K31" s="46">
        <v>153.88</v>
      </c>
      <c r="L31" s="13"/>
      <c r="M31" s="46">
        <f>+I31-K31</f>
        <v>1.7409999999999854</v>
      </c>
      <c r="N31" s="13"/>
      <c r="O31" s="47">
        <f>+I31/K31-1</f>
        <v>1.1314010917597983E-2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13.513999999999999</v>
      </c>
      <c r="H32" s="13"/>
      <c r="I32" s="46">
        <f>F32+G32</f>
        <v>13.513999999999999</v>
      </c>
      <c r="J32" s="13"/>
      <c r="K32" s="46">
        <v>13.513999999999999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workbookViewId="0"/>
  </sheetViews>
  <sheetFormatPr defaultRowHeight="12.75" x14ac:dyDescent="0.2"/>
  <cols>
    <col min="1" max="1" width="2" customWidth="1"/>
    <col min="2" max="2" width="24.7109375" customWidth="1"/>
    <col min="3" max="3" width="11" customWidth="1"/>
    <col min="4" max="4" width="7.7109375" customWidth="1"/>
    <col min="5" max="5" width="1" customWidth="1"/>
    <col min="6" max="6" width="11.7109375" customWidth="1"/>
    <col min="7" max="7" width="10.5703125" customWidth="1"/>
    <col min="8" max="8" width="0.7109375" customWidth="1"/>
    <col min="9" max="9" width="10" customWidth="1"/>
    <col min="10" max="10" width="1.140625" customWidth="1"/>
    <col min="11" max="11" width="10" customWidth="1"/>
    <col min="12" max="12" width="1" customWidth="1"/>
    <col min="14" max="14" width="1" customWidth="1"/>
    <col min="15" max="15" width="9.28515625" customWidth="1"/>
    <col min="16" max="16" width="0.7109375" customWidth="1"/>
    <col min="17" max="25" width="7.710937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</row>
    <row r="2" spans="1:27" ht="14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4"/>
      <c r="R2" s="4"/>
      <c r="S2" s="4"/>
      <c r="T2" s="4"/>
      <c r="U2" s="4"/>
      <c r="V2" s="4"/>
    </row>
    <row r="3" spans="1:27" ht="14.25" customHeight="1" x14ac:dyDescent="0.25">
      <c r="A3" s="8">
        <v>42917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11"/>
      <c r="Q3" s="4"/>
      <c r="R3" s="4"/>
      <c r="S3" s="4"/>
      <c r="T3" s="4"/>
      <c r="U3" s="4"/>
      <c r="V3" s="4"/>
    </row>
    <row r="4" spans="1:27" ht="11.25" customHeight="1" x14ac:dyDescent="0.2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4"/>
      <c r="R4" s="4"/>
      <c r="S4" s="4"/>
      <c r="T4" s="4"/>
      <c r="U4" s="4"/>
      <c r="V4" s="4"/>
    </row>
    <row r="5" spans="1:27" ht="11.25" customHeight="1" x14ac:dyDescent="0.2">
      <c r="A5" s="12"/>
      <c r="B5" s="13"/>
      <c r="C5" s="16"/>
      <c r="D5" s="17"/>
      <c r="E5" s="17"/>
      <c r="F5" s="18" t="s">
        <v>2</v>
      </c>
      <c r="G5" s="19" t="s">
        <v>3</v>
      </c>
      <c r="H5" s="17"/>
      <c r="I5" s="18" t="s">
        <v>4</v>
      </c>
      <c r="J5" s="17"/>
      <c r="K5" s="18" t="s">
        <v>4</v>
      </c>
      <c r="L5" s="17"/>
      <c r="M5" s="19" t="s">
        <v>5</v>
      </c>
      <c r="N5" s="17"/>
      <c r="O5" s="19" t="s">
        <v>6</v>
      </c>
      <c r="P5" s="17"/>
      <c r="Q5" s="4"/>
      <c r="R5" s="4"/>
      <c r="S5" s="4"/>
      <c r="T5" s="4"/>
      <c r="U5" s="4"/>
      <c r="V5" s="4"/>
    </row>
    <row r="6" spans="1:27" x14ac:dyDescent="0.2">
      <c r="A6" s="12"/>
      <c r="B6" s="20" t="s">
        <v>7</v>
      </c>
      <c r="C6" s="21" t="s">
        <v>8</v>
      </c>
      <c r="D6" s="22" t="s">
        <v>9</v>
      </c>
      <c r="E6" s="17"/>
      <c r="F6" s="23" t="s">
        <v>10</v>
      </c>
      <c r="G6" s="24" t="s">
        <v>10</v>
      </c>
      <c r="H6" s="17"/>
      <c r="I6" s="23" t="s">
        <v>11</v>
      </c>
      <c r="J6" s="17"/>
      <c r="K6" s="23" t="s">
        <v>11</v>
      </c>
      <c r="L6" s="17"/>
      <c r="M6" s="24" t="s">
        <v>12</v>
      </c>
      <c r="N6" s="17"/>
      <c r="O6" s="24" t="s">
        <v>5</v>
      </c>
      <c r="P6" s="17"/>
      <c r="Z6" s="4"/>
      <c r="AA6" s="4"/>
    </row>
    <row r="7" spans="1:27" x14ac:dyDescent="0.2">
      <c r="A7" s="12"/>
      <c r="B7" s="25" t="s">
        <v>13</v>
      </c>
      <c r="C7" s="26" t="s">
        <v>10</v>
      </c>
      <c r="D7" s="27" t="s">
        <v>14</v>
      </c>
      <c r="E7" s="17"/>
      <c r="F7" s="28" t="s">
        <v>15</v>
      </c>
      <c r="G7" s="28" t="s">
        <v>15</v>
      </c>
      <c r="H7" s="17"/>
      <c r="I7" s="29">
        <v>42917</v>
      </c>
      <c r="J7" s="17"/>
      <c r="K7" s="29">
        <v>42887</v>
      </c>
      <c r="L7" s="17"/>
      <c r="M7" s="28" t="s">
        <v>15</v>
      </c>
      <c r="N7" s="17"/>
      <c r="O7" s="28" t="s">
        <v>16</v>
      </c>
      <c r="P7" s="17"/>
    </row>
    <row r="8" spans="1:27" ht="6" customHeight="1" x14ac:dyDescent="0.2">
      <c r="A8" s="12"/>
      <c r="B8" s="17"/>
      <c r="C8" s="17"/>
      <c r="D8" s="17"/>
      <c r="E8" s="17"/>
      <c r="F8" s="30"/>
      <c r="G8" s="17"/>
      <c r="H8" s="17"/>
      <c r="I8" s="31"/>
      <c r="J8" s="17"/>
      <c r="K8" s="31"/>
      <c r="L8" s="17"/>
      <c r="M8" s="17"/>
      <c r="N8" s="17"/>
      <c r="O8" s="17"/>
      <c r="P8" s="17"/>
    </row>
    <row r="9" spans="1:27" x14ac:dyDescent="0.2">
      <c r="A9" s="12"/>
      <c r="B9" s="19" t="s">
        <v>17</v>
      </c>
      <c r="C9" s="32" t="s">
        <v>18</v>
      </c>
      <c r="D9" s="33" t="s">
        <v>19</v>
      </c>
      <c r="E9" s="34"/>
      <c r="F9" s="35">
        <v>35.363</v>
      </c>
      <c r="G9" s="36">
        <v>50.997999999999998</v>
      </c>
      <c r="H9" s="13"/>
      <c r="I9" s="37">
        <f>F9+G9</f>
        <v>86.36099999999999</v>
      </c>
      <c r="J9" s="13"/>
      <c r="K9" s="37">
        <v>89.968999999999994</v>
      </c>
      <c r="L9" s="13"/>
      <c r="M9" s="37">
        <f>+I9-K9</f>
        <v>-3.6080000000000041</v>
      </c>
      <c r="N9" s="13"/>
      <c r="O9" s="38">
        <f>+I9/K9-1</f>
        <v>-4.0102702041814431E-2</v>
      </c>
      <c r="P9" s="13"/>
      <c r="R9" s="39"/>
      <c r="Z9" s="40"/>
      <c r="AA9" s="41"/>
    </row>
    <row r="10" spans="1:27" x14ac:dyDescent="0.2">
      <c r="A10" s="12"/>
      <c r="B10" s="24" t="s">
        <v>20</v>
      </c>
      <c r="C10" s="42" t="s">
        <v>18</v>
      </c>
      <c r="D10" s="43" t="s">
        <v>21</v>
      </c>
      <c r="E10" s="34"/>
      <c r="F10" s="44">
        <f>+F9</f>
        <v>35.363</v>
      </c>
      <c r="G10" s="45">
        <v>26.945</v>
      </c>
      <c r="H10" s="13"/>
      <c r="I10" s="46">
        <f>F10+G10</f>
        <v>62.308</v>
      </c>
      <c r="J10" s="13"/>
      <c r="K10" s="46">
        <v>65.915999999999997</v>
      </c>
      <c r="L10" s="13"/>
      <c r="M10" s="46">
        <f>+I10-K10</f>
        <v>-3.607999999999997</v>
      </c>
      <c r="N10" s="13"/>
      <c r="O10" s="47">
        <f>+I10/K10-1</f>
        <v>-5.4736331088051426E-2</v>
      </c>
      <c r="P10" s="13"/>
      <c r="R10" s="39"/>
      <c r="Z10" s="40"/>
      <c r="AA10" s="41"/>
    </row>
    <row r="11" spans="1:27" x14ac:dyDescent="0.2">
      <c r="A11" s="12"/>
      <c r="B11" s="24" t="s">
        <v>22</v>
      </c>
      <c r="C11" s="43" t="s">
        <v>18</v>
      </c>
      <c r="D11" s="43" t="s">
        <v>23</v>
      </c>
      <c r="E11" s="34"/>
      <c r="F11" s="44">
        <f>+F9</f>
        <v>35.363</v>
      </c>
      <c r="G11" s="45">
        <v>10.817</v>
      </c>
      <c r="H11" s="13"/>
      <c r="I11" s="46">
        <f>F11+G11</f>
        <v>46.18</v>
      </c>
      <c r="J11" s="13"/>
      <c r="K11" s="46">
        <v>49.787999999999997</v>
      </c>
      <c r="L11" s="13"/>
      <c r="M11" s="46">
        <f>+I11-K11</f>
        <v>-3.607999999999997</v>
      </c>
      <c r="N11" s="13"/>
      <c r="O11" s="47">
        <f>+I11/K11-1</f>
        <v>-7.2467261187434628E-2</v>
      </c>
      <c r="P11" s="13"/>
      <c r="R11" s="39"/>
      <c r="Z11" s="40"/>
      <c r="AA11" s="41"/>
    </row>
    <row r="12" spans="1:27" x14ac:dyDescent="0.2">
      <c r="A12" s="12"/>
      <c r="B12" s="24" t="s">
        <v>24</v>
      </c>
      <c r="C12" s="43"/>
      <c r="D12" s="43"/>
      <c r="E12" s="34"/>
      <c r="F12" s="44"/>
      <c r="G12" s="45"/>
      <c r="H12" s="13"/>
      <c r="I12" s="46"/>
      <c r="J12" s="13"/>
      <c r="K12" s="46"/>
      <c r="L12" s="13"/>
      <c r="M12" s="46"/>
      <c r="N12" s="13"/>
      <c r="O12" s="47"/>
      <c r="P12" s="13"/>
      <c r="R12" s="39"/>
      <c r="Z12" s="40"/>
      <c r="AA12" s="41"/>
    </row>
    <row r="13" spans="1:27" ht="8.25" customHeight="1" x14ac:dyDescent="0.2">
      <c r="A13" s="12"/>
      <c r="B13" s="24"/>
      <c r="C13" s="43"/>
      <c r="D13" s="43"/>
      <c r="E13" s="34"/>
      <c r="F13" s="44"/>
      <c r="G13" s="45"/>
      <c r="H13" s="13"/>
      <c r="I13" s="46"/>
      <c r="J13" s="13"/>
      <c r="K13" s="46"/>
      <c r="L13" s="13"/>
      <c r="M13" s="46"/>
      <c r="N13" s="13"/>
      <c r="O13" s="47"/>
      <c r="P13" s="13"/>
      <c r="R13" s="39"/>
      <c r="Z13" s="40"/>
      <c r="AA13" s="41"/>
    </row>
    <row r="14" spans="1:27" x14ac:dyDescent="0.2">
      <c r="A14" s="12"/>
      <c r="B14" s="24" t="s">
        <v>25</v>
      </c>
      <c r="C14" s="42" t="s">
        <v>26</v>
      </c>
      <c r="D14" s="43" t="s">
        <v>19</v>
      </c>
      <c r="E14" s="34"/>
      <c r="F14" s="44">
        <v>0</v>
      </c>
      <c r="G14" s="45">
        <v>51.022999999999996</v>
      </c>
      <c r="H14" s="13"/>
      <c r="I14" s="46">
        <f>F14+G14</f>
        <v>51.022999999999996</v>
      </c>
      <c r="J14" s="13"/>
      <c r="K14" s="46">
        <v>51.022999999999996</v>
      </c>
      <c r="L14" s="13"/>
      <c r="M14" s="46">
        <f>+I14-K14</f>
        <v>0</v>
      </c>
      <c r="N14" s="13"/>
      <c r="O14" s="47">
        <f>+I14/K14-1</f>
        <v>0</v>
      </c>
      <c r="P14" s="13"/>
      <c r="R14" s="39"/>
      <c r="Z14" s="40"/>
      <c r="AA14" s="41"/>
    </row>
    <row r="15" spans="1:27" x14ac:dyDescent="0.2">
      <c r="A15" s="12"/>
      <c r="B15" s="24" t="s">
        <v>27</v>
      </c>
      <c r="C15" s="42" t="s">
        <v>26</v>
      </c>
      <c r="D15" s="43" t="s">
        <v>21</v>
      </c>
      <c r="E15" s="34"/>
      <c r="F15" s="44">
        <v>0</v>
      </c>
      <c r="G15" s="45">
        <v>26.97</v>
      </c>
      <c r="H15" s="13"/>
      <c r="I15" s="46">
        <f>F15+G15</f>
        <v>26.97</v>
      </c>
      <c r="J15" s="13"/>
      <c r="K15" s="46">
        <v>26.97</v>
      </c>
      <c r="L15" s="13"/>
      <c r="M15" s="46">
        <f>+I15-K15</f>
        <v>0</v>
      </c>
      <c r="N15" s="13"/>
      <c r="O15" s="47">
        <f>+I15/K15-1</f>
        <v>0</v>
      </c>
      <c r="P15" s="13"/>
      <c r="R15" s="39"/>
      <c r="Z15" s="40"/>
      <c r="AA15" s="41"/>
    </row>
    <row r="16" spans="1:27" x14ac:dyDescent="0.2">
      <c r="A16" s="12"/>
      <c r="B16" s="24" t="s">
        <v>28</v>
      </c>
      <c r="C16" s="48" t="s">
        <v>26</v>
      </c>
      <c r="D16" s="43" t="s">
        <v>23</v>
      </c>
      <c r="E16" s="34"/>
      <c r="F16" s="44">
        <v>0</v>
      </c>
      <c r="G16" s="45">
        <v>10.842000000000001</v>
      </c>
      <c r="H16" s="13"/>
      <c r="I16" s="46">
        <f>F16+G16</f>
        <v>10.842000000000001</v>
      </c>
      <c r="J16" s="13"/>
      <c r="K16" s="46">
        <v>10.842000000000001</v>
      </c>
      <c r="L16" s="13"/>
      <c r="M16" s="46">
        <f>+I16-K16</f>
        <v>0</v>
      </c>
      <c r="N16" s="13"/>
      <c r="O16" s="47">
        <f>+I16/K16-1</f>
        <v>0</v>
      </c>
      <c r="P16" s="13"/>
      <c r="R16" s="39"/>
      <c r="Z16" s="40"/>
      <c r="AA16" s="41"/>
    </row>
    <row r="17" spans="1:27" ht="4.5" hidden="1" customHeight="1" x14ac:dyDescent="0.2">
      <c r="A17" s="12"/>
      <c r="B17" s="49"/>
      <c r="C17" s="50"/>
      <c r="D17" s="51"/>
      <c r="E17" s="34"/>
      <c r="F17" s="52"/>
      <c r="G17" s="53"/>
      <c r="H17" s="13"/>
      <c r="I17" s="54"/>
      <c r="J17" s="13"/>
      <c r="K17" s="54"/>
      <c r="L17" s="13"/>
      <c r="M17" s="54"/>
      <c r="N17" s="13"/>
      <c r="O17" s="55"/>
      <c r="P17" s="13"/>
      <c r="R17" s="39"/>
      <c r="Z17" s="40"/>
      <c r="AA17" s="41"/>
    </row>
    <row r="18" spans="1:27" ht="6" customHeight="1" x14ac:dyDescent="0.2">
      <c r="A18" s="12"/>
      <c r="B18" s="56"/>
      <c r="C18" s="57"/>
      <c r="D18" s="58"/>
      <c r="E18" s="34"/>
      <c r="F18" s="59"/>
      <c r="G18" s="60"/>
      <c r="H18" s="13"/>
      <c r="I18" s="61"/>
      <c r="J18" s="13"/>
      <c r="K18" s="61"/>
      <c r="L18" s="13"/>
      <c r="M18" s="61"/>
      <c r="N18" s="13"/>
      <c r="O18" s="62"/>
      <c r="P18" s="13"/>
      <c r="R18" s="39"/>
      <c r="Z18" s="4"/>
    </row>
    <row r="19" spans="1:27" x14ac:dyDescent="0.2">
      <c r="A19" s="12"/>
      <c r="B19" s="19" t="s">
        <v>29</v>
      </c>
      <c r="C19" s="33" t="s">
        <v>30</v>
      </c>
      <c r="D19" s="33"/>
      <c r="E19" s="34"/>
      <c r="F19" s="63">
        <f>+F9</f>
        <v>35.363</v>
      </c>
      <c r="G19" s="36">
        <v>11.000999999999999</v>
      </c>
      <c r="H19" s="13"/>
      <c r="I19" s="37">
        <f>F19+G19</f>
        <v>46.363999999999997</v>
      </c>
      <c r="J19" s="13"/>
      <c r="K19" s="37">
        <v>49.971999999999994</v>
      </c>
      <c r="L19" s="13"/>
      <c r="M19" s="37">
        <f>+I19-K19</f>
        <v>-3.607999999999997</v>
      </c>
      <c r="N19" s="13"/>
      <c r="O19" s="38">
        <f>+I19/K19-1</f>
        <v>-7.2200432242055523E-2</v>
      </c>
      <c r="P19" s="13"/>
      <c r="R19" s="39"/>
      <c r="Z19" s="40"/>
      <c r="AA19" s="41"/>
    </row>
    <row r="20" spans="1:27" x14ac:dyDescent="0.2">
      <c r="A20" s="12"/>
      <c r="B20" s="24" t="s">
        <v>31</v>
      </c>
      <c r="C20" s="43"/>
      <c r="D20" s="43"/>
      <c r="E20" s="34"/>
      <c r="F20" s="44"/>
      <c r="G20" s="45"/>
      <c r="H20" s="13"/>
      <c r="I20" s="46"/>
      <c r="J20" s="13"/>
      <c r="K20" s="46"/>
      <c r="L20" s="13"/>
      <c r="M20" s="46"/>
      <c r="N20" s="13"/>
      <c r="O20" s="47"/>
      <c r="P20" s="13"/>
      <c r="R20" s="39"/>
      <c r="Z20" s="40"/>
      <c r="AA20" s="41"/>
    </row>
    <row r="21" spans="1:27" ht="8.25" customHeight="1" x14ac:dyDescent="0.2">
      <c r="A21" s="12"/>
      <c r="B21" s="24"/>
      <c r="C21" s="43"/>
      <c r="D21" s="43"/>
      <c r="E21" s="34"/>
      <c r="F21" s="44"/>
      <c r="G21" s="45"/>
      <c r="H21" s="13"/>
      <c r="I21" s="46"/>
      <c r="J21" s="13"/>
      <c r="K21" s="46"/>
      <c r="L21" s="13"/>
      <c r="M21" s="46"/>
      <c r="N21" s="13"/>
      <c r="O21" s="47"/>
      <c r="P21" s="13"/>
      <c r="R21" s="39"/>
      <c r="Z21" s="40"/>
      <c r="AA21" s="41"/>
    </row>
    <row r="22" spans="1:27" x14ac:dyDescent="0.2">
      <c r="A22" s="12"/>
      <c r="B22" s="24" t="s">
        <v>32</v>
      </c>
      <c r="C22" s="43" t="s">
        <v>33</v>
      </c>
      <c r="D22" s="43"/>
      <c r="E22" s="34"/>
      <c r="F22" s="44">
        <v>0</v>
      </c>
      <c r="G22" s="45">
        <v>11.026</v>
      </c>
      <c r="H22" s="13"/>
      <c r="I22" s="46">
        <f>F22+G22</f>
        <v>11.026</v>
      </c>
      <c r="J22" s="13"/>
      <c r="K22" s="46">
        <v>11.026</v>
      </c>
      <c r="L22" s="13"/>
      <c r="M22" s="46">
        <f>+I22-K22</f>
        <v>0</v>
      </c>
      <c r="N22" s="13"/>
      <c r="O22" s="47">
        <f>+I22/K22-1</f>
        <v>0</v>
      </c>
      <c r="P22" s="13"/>
      <c r="R22" s="39"/>
      <c r="Z22" s="40"/>
      <c r="AA22" s="41"/>
    </row>
    <row r="23" spans="1:27" x14ac:dyDescent="0.2">
      <c r="A23" s="12"/>
      <c r="B23" s="28" t="s">
        <v>34</v>
      </c>
      <c r="C23" s="64"/>
      <c r="D23" s="64"/>
      <c r="E23" s="34"/>
      <c r="F23" s="65"/>
      <c r="G23" s="66"/>
      <c r="H23" s="13"/>
      <c r="I23" s="67"/>
      <c r="J23" s="13"/>
      <c r="K23" s="67"/>
      <c r="L23" s="13"/>
      <c r="M23" s="67"/>
      <c r="N23" s="13"/>
      <c r="O23" s="68"/>
      <c r="P23" s="13"/>
      <c r="R23" s="39"/>
      <c r="Z23" s="40"/>
      <c r="AA23" s="41"/>
    </row>
    <row r="24" spans="1:27" ht="6" customHeight="1" x14ac:dyDescent="0.2">
      <c r="A24" s="12"/>
      <c r="B24" s="13"/>
      <c r="C24" s="34"/>
      <c r="D24" s="34"/>
      <c r="E24" s="34"/>
      <c r="F24" s="69"/>
      <c r="G24" s="70"/>
      <c r="H24" s="13"/>
      <c r="I24" s="71"/>
      <c r="J24" s="13"/>
      <c r="K24" s="71"/>
      <c r="L24" s="13"/>
      <c r="M24" s="71"/>
      <c r="N24" s="13"/>
      <c r="O24" s="72"/>
      <c r="P24" s="13"/>
      <c r="R24" s="39"/>
      <c r="Z24" s="4"/>
    </row>
    <row r="25" spans="1:27" x14ac:dyDescent="0.2">
      <c r="A25" s="12"/>
      <c r="B25" s="73" t="s">
        <v>35</v>
      </c>
      <c r="C25" s="33"/>
      <c r="D25" s="33"/>
      <c r="E25" s="34"/>
      <c r="F25" s="63"/>
      <c r="G25" s="36"/>
      <c r="H25" s="13"/>
      <c r="I25" s="37"/>
      <c r="J25" s="13"/>
      <c r="K25" s="37"/>
      <c r="L25" s="13"/>
      <c r="M25" s="37"/>
      <c r="N25" s="13"/>
      <c r="O25" s="38"/>
      <c r="P25" s="13"/>
      <c r="R25" s="39"/>
      <c r="Z25" s="4"/>
    </row>
    <row r="26" spans="1:27" x14ac:dyDescent="0.2">
      <c r="A26" s="12"/>
      <c r="B26" s="24" t="s">
        <v>36</v>
      </c>
      <c r="C26" s="43" t="s">
        <v>37</v>
      </c>
      <c r="D26" s="43"/>
      <c r="E26" s="34"/>
      <c r="F26" s="44">
        <f>+F9</f>
        <v>35.363</v>
      </c>
      <c r="G26" s="45">
        <v>14.09</v>
      </c>
      <c r="H26" s="13"/>
      <c r="I26" s="46">
        <f>F26+G26</f>
        <v>49.453000000000003</v>
      </c>
      <c r="J26" s="13"/>
      <c r="K26" s="46">
        <v>53.060999999999993</v>
      </c>
      <c r="L26" s="13"/>
      <c r="M26" s="46">
        <f>+I26-K26</f>
        <v>-3.6079999999999899</v>
      </c>
      <c r="N26" s="13"/>
      <c r="O26" s="47">
        <f>+I26/K26-1</f>
        <v>-6.7997210757429927E-2</v>
      </c>
      <c r="P26" s="13"/>
      <c r="R26" s="39"/>
      <c r="Z26" s="4"/>
      <c r="AA26" s="41"/>
    </row>
    <row r="27" spans="1:27" x14ac:dyDescent="0.2">
      <c r="A27" s="12"/>
      <c r="B27" s="24" t="s">
        <v>38</v>
      </c>
      <c r="C27" s="43" t="s">
        <v>39</v>
      </c>
      <c r="D27" s="43"/>
      <c r="E27" s="34"/>
      <c r="F27" s="44">
        <v>0</v>
      </c>
      <c r="G27" s="45">
        <v>14.115</v>
      </c>
      <c r="H27" s="13"/>
      <c r="I27" s="46">
        <f>F27+G27</f>
        <v>14.115</v>
      </c>
      <c r="J27" s="13"/>
      <c r="K27" s="46">
        <v>14.115</v>
      </c>
      <c r="L27" s="13"/>
      <c r="M27" s="46">
        <f>+I27-K27</f>
        <v>0</v>
      </c>
      <c r="N27" s="13"/>
      <c r="O27" s="47">
        <f>+I27/K27-1</f>
        <v>0</v>
      </c>
      <c r="P27" s="13"/>
      <c r="R27" s="39"/>
      <c r="Z27" s="4"/>
      <c r="AA27" s="41"/>
    </row>
    <row r="28" spans="1:27" ht="6.75" customHeight="1" x14ac:dyDescent="0.2">
      <c r="A28" s="12"/>
      <c r="B28" s="74"/>
      <c r="C28" s="64"/>
      <c r="D28" s="64"/>
      <c r="E28" s="34"/>
      <c r="F28" s="65"/>
      <c r="G28" s="66"/>
      <c r="H28" s="13"/>
      <c r="I28" s="67"/>
      <c r="J28" s="13"/>
      <c r="K28" s="67"/>
      <c r="L28" s="13"/>
      <c r="M28" s="67"/>
      <c r="N28" s="13"/>
      <c r="O28" s="68"/>
      <c r="P28" s="13"/>
      <c r="R28" s="39"/>
      <c r="Z28" s="4"/>
    </row>
    <row r="29" spans="1:27" ht="3.75" customHeight="1" x14ac:dyDescent="0.2">
      <c r="A29" s="12"/>
      <c r="B29" s="17"/>
      <c r="C29" s="17"/>
      <c r="D29" s="17"/>
      <c r="E29" s="17"/>
      <c r="F29" s="75"/>
      <c r="G29" s="76"/>
      <c r="H29" s="17"/>
      <c r="I29" s="31"/>
      <c r="J29" s="17"/>
      <c r="K29" s="31"/>
      <c r="L29" s="17"/>
      <c r="M29" s="17"/>
      <c r="N29" s="17"/>
      <c r="O29" s="17"/>
      <c r="P29" s="17"/>
      <c r="R29" s="39"/>
      <c r="Z29" s="4"/>
    </row>
    <row r="30" spans="1:27" ht="12" customHeight="1" x14ac:dyDescent="0.2">
      <c r="A30" s="12"/>
      <c r="B30" s="19"/>
      <c r="C30" s="33" t="s">
        <v>40</v>
      </c>
      <c r="D30" s="33"/>
      <c r="E30" s="34"/>
      <c r="F30" s="63">
        <f>+F9</f>
        <v>35.363</v>
      </c>
      <c r="G30" s="36">
        <v>13.513999999999999</v>
      </c>
      <c r="H30" s="13"/>
      <c r="I30" s="37">
        <f>F30+G30</f>
        <v>48.876999999999995</v>
      </c>
      <c r="J30" s="13"/>
      <c r="K30" s="37">
        <v>52.484999999999999</v>
      </c>
      <c r="L30" s="13"/>
      <c r="M30" s="37">
        <f>+I30-K30</f>
        <v>-3.6080000000000041</v>
      </c>
      <c r="N30" s="13"/>
      <c r="O30" s="38">
        <f>+I30/K30-1</f>
        <v>-6.8743450509669457E-2</v>
      </c>
      <c r="P30" s="13"/>
      <c r="R30" s="39"/>
      <c r="Z30" s="40"/>
      <c r="AA30" s="41"/>
    </row>
    <row r="31" spans="1:27" ht="12" customHeight="1" x14ac:dyDescent="0.2">
      <c r="A31" s="12"/>
      <c r="B31" s="24" t="s">
        <v>41</v>
      </c>
      <c r="C31" s="77" t="s">
        <v>42</v>
      </c>
      <c r="D31" s="43"/>
      <c r="E31" s="34"/>
      <c r="F31" s="44">
        <f>+F9</f>
        <v>35.363</v>
      </c>
      <c r="G31" s="45">
        <v>116.64999999999999</v>
      </c>
      <c r="H31" s="13"/>
      <c r="I31" s="46">
        <f>F31+G31</f>
        <v>152.01299999999998</v>
      </c>
      <c r="J31" s="13"/>
      <c r="K31" s="46">
        <v>155.62099999999998</v>
      </c>
      <c r="L31" s="13"/>
      <c r="M31" s="46">
        <f>+I31-K31</f>
        <v>-3.6080000000000041</v>
      </c>
      <c r="N31" s="13"/>
      <c r="O31" s="47">
        <f>+I31/K31-1</f>
        <v>-2.3184531650612739E-2</v>
      </c>
      <c r="P31" s="13"/>
      <c r="R31" s="39"/>
      <c r="Z31" s="40"/>
      <c r="AA31" s="41"/>
    </row>
    <row r="32" spans="1:27" ht="12" customHeight="1" x14ac:dyDescent="0.2">
      <c r="A32" s="12"/>
      <c r="B32" s="24" t="s">
        <v>43</v>
      </c>
      <c r="C32" s="43" t="s">
        <v>44</v>
      </c>
      <c r="D32" s="43"/>
      <c r="E32" s="34"/>
      <c r="F32" s="44">
        <v>0</v>
      </c>
      <c r="G32" s="45">
        <v>13.513999999999999</v>
      </c>
      <c r="H32" s="13"/>
      <c r="I32" s="46">
        <f>F32+G32</f>
        <v>13.513999999999999</v>
      </c>
      <c r="J32" s="13"/>
      <c r="K32" s="46">
        <v>13.513999999999999</v>
      </c>
      <c r="L32" s="13"/>
      <c r="M32" s="46">
        <f>+I32-K32</f>
        <v>0</v>
      </c>
      <c r="N32" s="13"/>
      <c r="O32" s="47">
        <f>+I32/K32-1</f>
        <v>0</v>
      </c>
      <c r="P32" s="13"/>
      <c r="R32" s="39"/>
      <c r="Z32" s="40"/>
      <c r="AA32" s="41"/>
    </row>
    <row r="33" spans="1:27" ht="12" customHeight="1" x14ac:dyDescent="0.2">
      <c r="A33" s="12"/>
      <c r="B33" s="28"/>
      <c r="C33" s="64"/>
      <c r="D33" s="64"/>
      <c r="E33" s="34"/>
      <c r="F33" s="65"/>
      <c r="G33" s="66"/>
      <c r="H33" s="13"/>
      <c r="I33" s="67"/>
      <c r="J33" s="13"/>
      <c r="K33" s="67"/>
      <c r="L33" s="13"/>
      <c r="M33" s="67"/>
      <c r="N33" s="13"/>
      <c r="O33" s="68"/>
      <c r="P33" s="13"/>
      <c r="Z33" s="40"/>
      <c r="AA33" s="41"/>
    </row>
    <row r="34" spans="1:27" ht="5.25" customHeight="1" x14ac:dyDescent="0.2">
      <c r="A34" s="78"/>
      <c r="B34" s="79"/>
      <c r="C34" s="79"/>
      <c r="D34" s="79"/>
      <c r="E34" s="79"/>
      <c r="F34" s="80"/>
      <c r="G34" s="79"/>
      <c r="H34" s="79"/>
      <c r="I34" s="81"/>
      <c r="J34" s="79"/>
      <c r="K34" s="81"/>
      <c r="L34" s="79"/>
      <c r="M34" s="79"/>
      <c r="N34" s="79"/>
      <c r="O34" s="79"/>
      <c r="P34" s="79"/>
      <c r="Z34" s="4"/>
    </row>
    <row r="35" spans="1:27" x14ac:dyDescent="0.2">
      <c r="A35" s="4" t="s">
        <v>45</v>
      </c>
      <c r="B35" s="4"/>
      <c r="C35" s="8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W35" s="39"/>
    </row>
    <row r="36" spans="1:27" x14ac:dyDescent="0.2">
      <c r="A36" s="84"/>
      <c r="B36" s="85"/>
      <c r="C36" s="86"/>
      <c r="D36" s="86"/>
      <c r="E36" s="86"/>
      <c r="F36" s="86"/>
      <c r="G36" s="8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39"/>
    </row>
    <row r="37" spans="1:27" x14ac:dyDescent="0.2">
      <c r="A37" s="84"/>
      <c r="B37" s="87"/>
      <c r="C37" s="87"/>
      <c r="D37" s="87"/>
      <c r="E37" s="87"/>
      <c r="F37" s="87"/>
      <c r="G37" s="87"/>
      <c r="H37" s="4"/>
      <c r="I37" s="4"/>
      <c r="J37" s="4"/>
      <c r="K37" s="4"/>
      <c r="L37" s="4"/>
      <c r="M37" s="4"/>
      <c r="N37" s="4"/>
      <c r="O37" s="4"/>
      <c r="Q37" s="4"/>
      <c r="R37" s="4"/>
      <c r="S37" s="4"/>
      <c r="T37" s="4"/>
      <c r="U37" s="4"/>
      <c r="W37" s="39"/>
    </row>
    <row r="38" spans="1:27" x14ac:dyDescent="0.2">
      <c r="A38" s="88" t="s">
        <v>59</v>
      </c>
      <c r="B38" s="87"/>
      <c r="C38" s="87"/>
      <c r="D38" s="87"/>
      <c r="E38" s="87"/>
      <c r="F38" s="87"/>
      <c r="G38" s="87"/>
      <c r="H38" s="4"/>
      <c r="I38" s="4"/>
      <c r="J38" s="4"/>
      <c r="K38" s="4"/>
      <c r="L38" s="4"/>
      <c r="M38" s="4"/>
      <c r="N38" s="4"/>
      <c r="O38" s="4"/>
      <c r="Q38" s="4"/>
      <c r="R38" s="4"/>
      <c r="S38" s="4"/>
      <c r="W38" s="39"/>
    </row>
    <row r="39" spans="1:27" x14ac:dyDescent="0.2">
      <c r="A39" s="84" t="s">
        <v>60</v>
      </c>
      <c r="B39" s="87"/>
      <c r="C39" s="87"/>
      <c r="D39" s="87"/>
      <c r="E39" s="87"/>
      <c r="F39" s="87"/>
      <c r="G39" s="87"/>
      <c r="H39" s="4"/>
      <c r="I39" s="4"/>
      <c r="J39" s="4"/>
      <c r="K39" s="4"/>
      <c r="L39" s="4"/>
      <c r="M39" s="4"/>
      <c r="N39" s="4"/>
      <c r="O39" s="4"/>
      <c r="Q39" s="4"/>
      <c r="R39" s="4"/>
      <c r="S39" s="4"/>
      <c r="W39" s="39"/>
    </row>
    <row r="40" spans="1:27" x14ac:dyDescent="0.2">
      <c r="A40" s="84" t="s">
        <v>61</v>
      </c>
      <c r="B40" s="87"/>
      <c r="C40" s="87"/>
      <c r="D40" s="87"/>
      <c r="E40" s="87"/>
      <c r="F40" s="87"/>
      <c r="G40" s="87"/>
      <c r="H40" s="4"/>
      <c r="I40" s="4"/>
      <c r="J40" s="4"/>
      <c r="K40" s="4"/>
      <c r="L40" s="4"/>
      <c r="M40" s="4"/>
      <c r="N40" s="4"/>
      <c r="O40" s="4"/>
      <c r="Q40" s="4"/>
      <c r="R40" s="4"/>
      <c r="S40" s="4"/>
      <c r="W40" s="39"/>
    </row>
    <row r="41" spans="1:27" x14ac:dyDescent="0.2">
      <c r="A41" s="84" t="s">
        <v>62</v>
      </c>
      <c r="B41" s="87"/>
      <c r="C41" s="87"/>
      <c r="D41" s="87"/>
      <c r="E41" s="87"/>
      <c r="F41" s="87"/>
      <c r="G41" s="87"/>
      <c r="H41" s="4"/>
      <c r="I41" s="4"/>
      <c r="J41" s="4"/>
      <c r="K41" s="4"/>
      <c r="L41" s="4"/>
      <c r="M41" s="4"/>
      <c r="N41" s="4"/>
      <c r="O41" s="4"/>
      <c r="Q41" s="4"/>
      <c r="R41" s="4"/>
      <c r="S41" s="4"/>
      <c r="W41" s="39"/>
    </row>
    <row r="42" spans="1:27" x14ac:dyDescent="0.2">
      <c r="A42" s="89" t="s">
        <v>50</v>
      </c>
      <c r="B42" s="87"/>
      <c r="C42" s="87"/>
      <c r="D42" s="87"/>
      <c r="E42" s="87"/>
      <c r="F42" s="87"/>
      <c r="G42" s="87"/>
      <c r="H42" s="4"/>
      <c r="I42" s="4"/>
      <c r="J42" s="4"/>
      <c r="K42" s="4"/>
      <c r="L42" s="4"/>
      <c r="M42" s="4"/>
      <c r="N42" s="4"/>
      <c r="O42" s="4"/>
      <c r="Q42" s="4"/>
      <c r="R42" s="4"/>
      <c r="S42" s="4"/>
    </row>
    <row r="43" spans="1:27" x14ac:dyDescent="0.2">
      <c r="A43" s="84" t="s">
        <v>51</v>
      </c>
      <c r="B43" s="87"/>
      <c r="C43" s="87"/>
      <c r="D43" s="8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4"/>
      <c r="R43" s="4"/>
      <c r="S43" s="4"/>
    </row>
    <row r="44" spans="1:27" x14ac:dyDescent="0.2">
      <c r="A44" s="90" t="s">
        <v>52</v>
      </c>
      <c r="B44" s="87"/>
      <c r="C44" s="87"/>
      <c r="D44" s="87"/>
      <c r="E44" s="87"/>
      <c r="F44" s="87"/>
      <c r="G44" s="8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27" x14ac:dyDescent="0.2">
      <c r="A45" s="84" t="s">
        <v>53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27" x14ac:dyDescent="0.2">
      <c r="A46" s="84" t="s">
        <v>63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27" x14ac:dyDescent="0.2">
      <c r="A47" s="84"/>
      <c r="B47" s="4"/>
      <c r="C47" s="9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2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</sheetData>
  <printOptions horizontalCentered="1" verticalCentered="1"/>
  <pageMargins left="0" right="0" top="0" bottom="0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December 1, 2016</vt:lpstr>
      <vt:lpstr>12 month summary</vt:lpstr>
      <vt:lpstr>January 1, 2017</vt:lpstr>
      <vt:lpstr>February 1, 2017</vt:lpstr>
      <vt:lpstr>March 1, 2017</vt:lpstr>
      <vt:lpstr>April 1, 2017</vt:lpstr>
      <vt:lpstr>May 1, 2017</vt:lpstr>
      <vt:lpstr>June 1, 2017</vt:lpstr>
      <vt:lpstr>July 1, 2017</vt:lpstr>
      <vt:lpstr>August 1, 2017</vt:lpstr>
      <vt:lpstr>September 1, 2017</vt:lpstr>
      <vt:lpstr>October 1, 2017</vt:lpstr>
      <vt:lpstr>November 1, 2017</vt:lpstr>
      <vt:lpstr>December 1, 2017</vt:lpstr>
      <vt:lpstr>'April 1, 2017'!Print_Area</vt:lpstr>
      <vt:lpstr>'August 1, 2017'!Print_Area</vt:lpstr>
      <vt:lpstr>'December 1, 2016'!Print_Area</vt:lpstr>
      <vt:lpstr>'December 1, 2017'!Print_Area</vt:lpstr>
      <vt:lpstr>'February 1, 2017'!Print_Area</vt:lpstr>
      <vt:lpstr>'January 1, 2017'!Print_Area</vt:lpstr>
      <vt:lpstr>'July 1, 2017'!Print_Area</vt:lpstr>
      <vt:lpstr>'June 1, 2017'!Print_Area</vt:lpstr>
      <vt:lpstr>'March 1, 2017'!Print_Area</vt:lpstr>
      <vt:lpstr>'May 1, 2017'!Print_Area</vt:lpstr>
      <vt:lpstr>'November 1, 2017'!Print_Area</vt:lpstr>
      <vt:lpstr>'October 1, 2017'!Print_Area</vt:lpstr>
      <vt:lpstr>'September 1, 2017'!Print_Area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Tung, Andrew</dc:creator>
  <cp:lastModifiedBy>Tung, Andrew</cp:lastModifiedBy>
  <dcterms:created xsi:type="dcterms:W3CDTF">2017-01-03T16:29:43Z</dcterms:created>
  <dcterms:modified xsi:type="dcterms:W3CDTF">2017-11-29T00:08:02Z</dcterms:modified>
</cp:coreProperties>
</file>