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Impacts'!$A$1:$W$49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<sst xmlns="http://schemas.openxmlformats.org/spreadsheetml/2006/main" count="178" uniqueCount="154">
  <si>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</si>
  <si>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</si>
  <si>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</si>
  <si>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</si>
  <si>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</si>
  <si>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</si>
  <si>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</si>
  <si>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</si>
  <si>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</si>
  <si>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</si>
  <si>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</si>
  <si>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</si>
  <si>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</si>
  <si>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</si>
  <si>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</si>
  <si>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</si>
  <si>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</si>
  <si>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</si>
  <si>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</si>
  <si>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</si>
  <si>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</si>
  <si>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</si>
  <si>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</si>
  <si>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</si>
  <si>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</si>
  <si>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</si>
  <si>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</si>
  <si>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</si>
  <si>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</si>
  <si>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</si>
  <si>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</si>
  <si>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</si>
  <si>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</si>
  <si>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</si>
  <si>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</si>
  <si>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</si>
  <si>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</si>
  <si>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</si>
  <si>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</si>
  <si>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</si>
  <si>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</si>
  <si>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</si>
  <si>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</si>
  <si>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</si>
  <si>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</si>
  <si>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</si>
  <si>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</si>
  <si>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</si>
  <si>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</si>
  <si>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</si>
  <si>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</si>
  <si>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</si>
  <si>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</si>
  <si>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</si>
  <si>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</si>
  <si>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</si>
  <si>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</si>
  <si>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</si>
  <si>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</si>
  <si>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</si>
  <si>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</si>
  <si>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</si>
  <si>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</si>
  <si>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</si>
  <si>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</si>
  <si>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</si>
  <si>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</si>
  <si>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</si>
  <si>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</si>
  <si>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</si>
  <si>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</si>
  <si>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</si>
  <si>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</si>
  <si>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</si>
  <si>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</si>
  <si>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</si>
  <si>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</si>
  <si>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</si>
  <si>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</si>
  <si>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</si>
  <si>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</si>
  <si>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</si>
  <si>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</si>
  <si>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</si>
  <si>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</si>
  <si>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</si>
  <si>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</si>
  <si>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</si>
  <si>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</si>
  <si>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</si>
  <si>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</si>
  <si>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</si>
  <si>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</si>
  <si>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</si>
  <si>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</si>
  <si>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</si>
  <si>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</si>
  <si>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</si>
  <si>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</si>
  <si>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</si>
  <si>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</si>
  <si>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</si>
  <si>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</si>
  <si>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</si>
  <si>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</si>
  <si>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</si>
  <si>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</si>
  <si>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</si>
  <si>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</si>
  <si>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</si>
  <si>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</si>
  <si>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</si>
  <si>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</si>
  <si>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</si>
  <si>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</si>
  <si>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</si>
  <si>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</si>
  <si>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</si>
  <si>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</si>
  <si>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</si>
  <si>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</si>
  <si>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</si>
  <si>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</si>
  <si>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</si>
  <si>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</si>
  <si>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</si>
  <si>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</si>
  <si>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</si>
  <si>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</si>
  <si>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</si>
  <si>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</si>
  <si>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</si>
  <si>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</si>
  <si>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</si>
  <si>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</si>
  <si>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</si>
  <si>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</si>
  <si>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</si>
  <si>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</si>
  <si>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</si>
  <si>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</si>
  <si>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</si>
  <si>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</si>
  <si>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</si>
  <si>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</si>
  <si>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</si>
  <si>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</si>
  <si>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</si>
  <si>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</si>
  <si>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</si>
  <si>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</si>
  <si>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</si>
  <si>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</si>
  <si>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Report Month:  August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</si>
</sst>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4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  <xf numFmtId="167" fontId="0" fillId="0" borderId="6" xfId="15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W27" sqref="W27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140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153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47" t="s">
        <v>0</v>
      </c>
      <c r="B5" s="145" t="s">
        <v>1</v>
      </c>
      <c r="C5" s="56" t="s">
        <v>63</v>
      </c>
      <c r="D5" s="141" t="s">
        <v>31</v>
      </c>
      <c r="E5" s="141"/>
      <c r="F5" s="141"/>
      <c r="G5" s="141"/>
      <c r="H5" s="141"/>
      <c r="I5" s="31"/>
      <c r="J5" s="141" t="s">
        <v>25</v>
      </c>
      <c r="K5" s="141"/>
      <c r="L5" s="141"/>
      <c r="M5" s="141"/>
      <c r="N5" s="31"/>
      <c r="O5" s="141" t="s">
        <v>26</v>
      </c>
      <c r="P5" s="141"/>
      <c r="Q5" s="141"/>
      <c r="R5" s="141"/>
      <c r="S5" s="31"/>
      <c r="T5" s="141" t="s">
        <v>30</v>
      </c>
      <c r="U5" s="141"/>
      <c r="V5" s="141"/>
      <c r="W5" s="142"/>
    </row>
    <row r="6" spans="1:23" ht="111" thickBot="1">
      <c r="A6" s="148"/>
      <c r="B6" s="146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1094280.0146939962</v>
      </c>
      <c r="G7" s="12">
        <v>139780.78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53">
        <v>0</v>
      </c>
      <c r="V7" s="153">
        <v>0</v>
      </c>
      <c r="W7" s="27">
        <v>0</v>
      </c>
    </row>
    <row r="8" spans="1:23" ht="12.75">
      <c r="A8" s="2" t="s">
        <v>68</v>
      </c>
      <c r="B8" s="49" t="s">
        <v>105</v>
      </c>
      <c r="C8" s="34"/>
      <c r="D8" s="52">
        <v>455181</v>
      </c>
      <c r="E8" s="13">
        <v>456851.171875</v>
      </c>
      <c r="F8" s="12">
        <v>65311.24852034002</v>
      </c>
      <c r="G8" s="12">
        <v>5566.16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53">
        <v>0</v>
      </c>
      <c r="V8" s="153">
        <v>0</v>
      </c>
      <c r="W8" s="27">
        <v>0</v>
      </c>
    </row>
    <row r="9" spans="1:23" ht="12.75">
      <c r="A9" s="2" t="s">
        <v>69</v>
      </c>
      <c r="B9" s="49" t="s">
        <v>106</v>
      </c>
      <c r="C9" s="34"/>
      <c r="D9" s="52">
        <v>1290000</v>
      </c>
      <c r="E9" s="13">
        <v>876113.7578125</v>
      </c>
      <c r="F9" s="12">
        <v>148187.89727651668</v>
      </c>
      <c r="G9" s="12">
        <v>4406.8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53">
        <v>0</v>
      </c>
      <c r="V9" s="153">
        <v>0</v>
      </c>
      <c r="W9" s="27">
        <v>0</v>
      </c>
    </row>
    <row r="10" spans="1:23" ht="12.75">
      <c r="A10" s="2" t="s">
        <v>70</v>
      </c>
      <c r="B10" s="49" t="s">
        <v>107</v>
      </c>
      <c r="C10" s="34"/>
      <c r="D10" s="52">
        <v>1123133</v>
      </c>
      <c r="E10" s="13">
        <v>1358409.7578125</v>
      </c>
      <c r="F10" s="12">
        <v>716354.4088421642</v>
      </c>
      <c r="G10" s="12">
        <v>21451.48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53">
        <v>0</v>
      </c>
      <c r="V10" s="153">
        <v>0</v>
      </c>
      <c r="W10" s="27">
        <v>0</v>
      </c>
    </row>
    <row r="11" spans="1:23" ht="12.75">
      <c r="A11" s="2" t="s">
        <v>71</v>
      </c>
      <c r="B11" s="49" t="s">
        <v>108</v>
      </c>
      <c r="C11" s="34"/>
      <c r="D11" s="52">
        <v>900000</v>
      </c>
      <c r="E11" s="13">
        <v>736851.171875</v>
      </c>
      <c r="F11" s="12">
        <v>698777.9885719307</v>
      </c>
      <c r="G11" s="12">
        <v>70672.42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53">
        <v>0</v>
      </c>
      <c r="V11" s="153">
        <v>0</v>
      </c>
      <c r="W11" s="27">
        <v>0</v>
      </c>
    </row>
    <row r="12" spans="1:23" ht="12.75">
      <c r="A12" s="2" t="s">
        <v>72</v>
      </c>
      <c r="B12" s="49" t="s">
        <v>109</v>
      </c>
      <c r="C12" s="34"/>
      <c r="D12" s="52">
        <v>944582</v>
      </c>
      <c r="E12" s="13">
        <v>1101433.171875</v>
      </c>
      <c r="F12" s="12">
        <v>309777.5041760773</v>
      </c>
      <c r="G12" s="12">
        <v>14675.67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53">
        <v>8203.458319829426</v>
      </c>
      <c r="V12" s="153">
        <v>0</v>
      </c>
      <c r="W12" s="27">
        <v>0</v>
      </c>
    </row>
    <row r="13" spans="1:23" ht="12.75">
      <c r="A13" s="2" t="s">
        <v>73</v>
      </c>
      <c r="B13" s="49" t="s">
        <v>110</v>
      </c>
      <c r="C13" s="34"/>
      <c r="D13" s="52">
        <v>7707056</v>
      </c>
      <c r="E13" s="13">
        <v>5835447.7578125</v>
      </c>
      <c r="F13" s="12">
        <v>1619781.527748457</v>
      </c>
      <c r="G13" s="12">
        <v>119388.02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53">
        <v>293803.6</v>
      </c>
      <c r="V13" s="153">
        <v>21740.8</v>
      </c>
      <c r="W13" s="27">
        <v>0</v>
      </c>
    </row>
    <row r="14" spans="1:23" ht="12.75">
      <c r="A14" s="2" t="s">
        <v>74</v>
      </c>
      <c r="B14" s="49" t="s">
        <v>111</v>
      </c>
      <c r="C14" s="34"/>
      <c r="D14" s="52">
        <v>985500</v>
      </c>
      <c r="E14" s="13">
        <v>1220776.7578125</v>
      </c>
      <c r="F14" s="12">
        <v>35722.572274923776</v>
      </c>
      <c r="G14" s="12">
        <v>2737.61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53">
        <v>0</v>
      </c>
      <c r="V14" s="153">
        <v>0</v>
      </c>
      <c r="W14" s="27">
        <v>0</v>
      </c>
    </row>
    <row r="15" spans="1:23" ht="12.75">
      <c r="A15" s="2" t="s">
        <v>75</v>
      </c>
      <c r="B15" s="49" t="s">
        <v>112</v>
      </c>
      <c r="C15" s="34"/>
      <c r="D15" s="52">
        <v>4572000</v>
      </c>
      <c r="E15" s="13">
        <v>4728851.171875</v>
      </c>
      <c r="F15" s="12">
        <v>32082.010084779227</v>
      </c>
      <c r="G15" s="12">
        <v>2515.38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53">
        <v>0</v>
      </c>
      <c r="V15" s="153">
        <v>0</v>
      </c>
      <c r="W15" s="27">
        <v>0</v>
      </c>
    </row>
    <row r="16" spans="1:23" ht="12.75">
      <c r="A16" s="2" t="s">
        <v>76</v>
      </c>
      <c r="B16" s="49" t="s">
        <v>113</v>
      </c>
      <c r="C16" s="34"/>
      <c r="D16" s="52">
        <v>2915629</v>
      </c>
      <c r="E16" s="13">
        <v>3072480.171875</v>
      </c>
      <c r="F16" s="12">
        <v>674732.8593809736</v>
      </c>
      <c r="G16" s="12">
        <v>166297.17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53">
        <v>0</v>
      </c>
      <c r="V16" s="153">
        <v>0</v>
      </c>
      <c r="W16" s="27">
        <v>0</v>
      </c>
    </row>
    <row r="17" spans="1:23" ht="12.75">
      <c r="A17" s="2" t="s">
        <v>77</v>
      </c>
      <c r="B17" s="49" t="s">
        <v>114</v>
      </c>
      <c r="C17" s="34"/>
      <c r="D17" s="52">
        <v>2905000</v>
      </c>
      <c r="E17" s="13">
        <v>3140276.7578125</v>
      </c>
      <c r="F17" s="12">
        <v>659478.6578214307</v>
      </c>
      <c r="G17" s="12">
        <v>32018.5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53">
        <v>0</v>
      </c>
      <c r="V17" s="153">
        <v>0</v>
      </c>
      <c r="W17" s="27">
        <v>0</v>
      </c>
    </row>
    <row r="18" spans="1:23" ht="12.75">
      <c r="A18" s="2" t="s">
        <v>78</v>
      </c>
      <c r="B18" s="49" t="s">
        <v>145</v>
      </c>
      <c r="C18" s="34"/>
      <c r="D18" s="52">
        <v>6019189</v>
      </c>
      <c r="E18" s="13">
        <v>0</v>
      </c>
      <c r="F18" s="12">
        <v>0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53">
        <v>0</v>
      </c>
      <c r="V18" s="153">
        <v>0</v>
      </c>
      <c r="W18" s="27">
        <v>0</v>
      </c>
    </row>
    <row r="19" spans="1:23" ht="12.75">
      <c r="A19" s="2" t="s">
        <v>79</v>
      </c>
      <c r="B19" s="49" t="s">
        <v>115</v>
      </c>
      <c r="C19" s="34"/>
      <c r="D19" s="52">
        <v>1935000</v>
      </c>
      <c r="E19" s="13">
        <v>2128051.171875</v>
      </c>
      <c r="F19" s="12">
        <v>344261.0887891315</v>
      </c>
      <c r="G19" s="12">
        <v>37571.72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53">
        <v>0</v>
      </c>
      <c r="V19" s="153">
        <v>0</v>
      </c>
      <c r="W19" s="27">
        <v>0</v>
      </c>
    </row>
    <row r="20" spans="1:23" s="125" customFormat="1" ht="12.75">
      <c r="A20" s="115" t="s">
        <v>80</v>
      </c>
      <c r="B20" s="116" t="s">
        <v>116</v>
      </c>
      <c r="C20" s="34"/>
      <c r="D20" s="117">
        <v>750000</v>
      </c>
      <c r="E20" s="118">
        <v>735134.3019076432</v>
      </c>
      <c r="F20" s="12">
        <v>43438.80882298791</v>
      </c>
      <c r="G20" s="12">
        <v>1170.1108276961863</v>
      </c>
      <c r="H20" s="12">
        <v>0</v>
      </c>
      <c r="I20" s="34"/>
      <c r="J20" s="119"/>
      <c r="K20" s="120"/>
      <c r="L20" s="120"/>
      <c r="M20" s="121"/>
      <c r="N20" s="34"/>
      <c r="O20" s="122"/>
      <c r="P20" s="123"/>
      <c r="Q20" s="123"/>
      <c r="R20" s="124"/>
      <c r="S20" s="34"/>
      <c r="T20" s="27">
        <v>144000</v>
      </c>
      <c r="U20" s="153">
        <v>0</v>
      </c>
      <c r="V20" s="153">
        <v>0</v>
      </c>
      <c r="W20" s="27">
        <v>0</v>
      </c>
    </row>
    <row r="21" spans="1:23" s="125" customFormat="1" ht="12.75">
      <c r="A21" s="115" t="s">
        <v>81</v>
      </c>
      <c r="B21" s="116" t="s">
        <v>117</v>
      </c>
      <c r="C21" s="34"/>
      <c r="D21" s="117">
        <v>2000000</v>
      </c>
      <c r="E21" s="118">
        <v>1960360.9202016862</v>
      </c>
      <c r="F21" s="12">
        <v>195213.29745958318</v>
      </c>
      <c r="G21" s="12">
        <v>66776.23668737338</v>
      </c>
      <c r="H21" s="12">
        <v>0</v>
      </c>
      <c r="I21" s="34"/>
      <c r="J21" s="119"/>
      <c r="K21" s="120"/>
      <c r="L21" s="120"/>
      <c r="M21" s="121"/>
      <c r="N21" s="34"/>
      <c r="O21" s="122"/>
      <c r="P21" s="123"/>
      <c r="Q21" s="123"/>
      <c r="R21" s="124"/>
      <c r="S21" s="34"/>
      <c r="T21" s="27">
        <v>559200</v>
      </c>
      <c r="U21" s="153">
        <v>69155.2</v>
      </c>
      <c r="V21" s="153">
        <v>43525.6</v>
      </c>
      <c r="W21" s="27">
        <v>0</v>
      </c>
    </row>
    <row r="22" spans="1:23" s="125" customFormat="1" ht="12.75">
      <c r="A22" s="115" t="s">
        <v>82</v>
      </c>
      <c r="B22" s="116" t="s">
        <v>118</v>
      </c>
      <c r="C22" s="34"/>
      <c r="D22" s="117">
        <v>631000</v>
      </c>
      <c r="E22" s="118">
        <v>618494.4463886861</v>
      </c>
      <c r="F22" s="12">
        <v>35451.909660988866</v>
      </c>
      <c r="G22" s="12">
        <v>2614.3263393820625</v>
      </c>
      <c r="H22" s="12">
        <v>0</v>
      </c>
      <c r="I22" s="34"/>
      <c r="J22" s="119"/>
      <c r="K22" s="120"/>
      <c r="L22" s="120"/>
      <c r="M22" s="121"/>
      <c r="N22" s="34"/>
      <c r="O22" s="122"/>
      <c r="P22" s="123"/>
      <c r="Q22" s="123"/>
      <c r="R22" s="124"/>
      <c r="S22" s="34"/>
      <c r="T22" s="27">
        <v>175200</v>
      </c>
      <c r="U22" s="153">
        <v>0</v>
      </c>
      <c r="V22" s="153">
        <v>0</v>
      </c>
      <c r="W22" s="27">
        <v>0</v>
      </c>
    </row>
    <row r="23" spans="1:23" s="125" customFormat="1" ht="12.75">
      <c r="A23" s="115" t="s">
        <v>83</v>
      </c>
      <c r="B23" s="116" t="s">
        <v>119</v>
      </c>
      <c r="C23" s="34"/>
      <c r="D23" s="117">
        <v>900000</v>
      </c>
      <c r="E23" s="118">
        <v>882161.5093882323</v>
      </c>
      <c r="F23" s="12">
        <v>212798.81974200174</v>
      </c>
      <c r="G23" s="12">
        <v>-15095.347902677764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4000000</v>
      </c>
      <c r="U23" s="153">
        <v>2386666.663333333</v>
      </c>
      <c r="V23" s="153">
        <v>110833.33</v>
      </c>
      <c r="W23" s="27">
        <v>0</v>
      </c>
    </row>
    <row r="24" spans="1:23" s="125" customFormat="1" ht="12.75">
      <c r="A24" s="115" t="s">
        <v>84</v>
      </c>
      <c r="B24" s="116" t="s">
        <v>120</v>
      </c>
      <c r="C24" s="34"/>
      <c r="D24" s="117">
        <v>1299000</v>
      </c>
      <c r="E24" s="118">
        <v>1273247.4681098768</v>
      </c>
      <c r="F24" s="12">
        <v>383583.7026836835</v>
      </c>
      <c r="G24" s="12">
        <v>1870.5776351490658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2541910.32</v>
      </c>
      <c r="U24" s="153">
        <v>535820.976</v>
      </c>
      <c r="V24" s="153">
        <v>0</v>
      </c>
      <c r="W24" s="27">
        <v>0</v>
      </c>
    </row>
    <row r="25" spans="1:23" s="125" customFormat="1" ht="12.75">
      <c r="A25" s="115" t="s">
        <v>85</v>
      </c>
      <c r="B25" s="116" t="s">
        <v>121</v>
      </c>
      <c r="C25" s="34"/>
      <c r="D25" s="117">
        <v>456000</v>
      </c>
      <c r="E25" s="118">
        <v>446961.65274967434</v>
      </c>
      <c r="F25" s="12">
        <v>80368.52097601382</v>
      </c>
      <c r="G25" s="12">
        <v>1385.861227859521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68000</v>
      </c>
      <c r="U25" s="153">
        <v>0</v>
      </c>
      <c r="V25" s="153">
        <v>0</v>
      </c>
      <c r="W25" s="27">
        <v>0</v>
      </c>
    </row>
    <row r="26" spans="1:23" s="125" customFormat="1" ht="12.75">
      <c r="A26" s="115" t="s">
        <v>86</v>
      </c>
      <c r="B26" s="116" t="s">
        <v>122</v>
      </c>
      <c r="C26" s="34"/>
      <c r="D26" s="117">
        <v>1374000</v>
      </c>
      <c r="E26" s="118">
        <v>1346766.0405529803</v>
      </c>
      <c r="F26" s="12">
        <v>250603.99957197992</v>
      </c>
      <c r="G26" s="12">
        <v>4263.5858557244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0</v>
      </c>
      <c r="U26" s="153">
        <v>0</v>
      </c>
      <c r="V26" s="153">
        <v>0</v>
      </c>
      <c r="W26" s="27">
        <v>0</v>
      </c>
    </row>
    <row r="27" spans="1:23" s="125" customFormat="1" ht="12.75">
      <c r="A27" s="115" t="s">
        <v>87</v>
      </c>
      <c r="B27" s="116" t="s">
        <v>123</v>
      </c>
      <c r="C27" s="34"/>
      <c r="D27" s="117">
        <v>8750000</v>
      </c>
      <c r="E27" s="118">
        <v>8579843.542459901</v>
      </c>
      <c r="F27" s="12">
        <v>2889356.8559162403</v>
      </c>
      <c r="G27" s="12">
        <v>323529.55179849744</v>
      </c>
      <c r="H27" s="12">
        <v>2999900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220489.32</v>
      </c>
      <c r="U27" s="153">
        <v>81071.92400000003</v>
      </c>
      <c r="V27" s="153">
        <v>20642.683999999997</v>
      </c>
      <c r="W27" s="27">
        <v>441178.33199999994</v>
      </c>
    </row>
    <row r="28" spans="1:23" s="125" customFormat="1" ht="12.75">
      <c r="A28" s="115" t="s">
        <v>88</v>
      </c>
      <c r="B28" s="116" t="s">
        <v>124</v>
      </c>
      <c r="C28" s="34"/>
      <c r="D28" s="117">
        <v>6450000</v>
      </c>
      <c r="E28" s="118">
        <v>6323690.719064269</v>
      </c>
      <c r="F28" s="12">
        <v>2689932.2733009513</v>
      </c>
      <c r="G28" s="12">
        <v>146106.1477087262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1145000</v>
      </c>
      <c r="U28" s="153">
        <v>1625140</v>
      </c>
      <c r="V28" s="153">
        <v>0</v>
      </c>
      <c r="W28" s="27">
        <v>0</v>
      </c>
    </row>
    <row r="29" spans="1:23" s="125" customFormat="1" ht="12.75">
      <c r="A29" s="115" t="s">
        <v>89</v>
      </c>
      <c r="B29" s="116" t="s">
        <v>125</v>
      </c>
      <c r="C29" s="34"/>
      <c r="D29" s="117">
        <v>3000000</v>
      </c>
      <c r="E29" s="118">
        <v>2940536.963562266</v>
      </c>
      <c r="F29" s="12">
        <v>965205.5977161379</v>
      </c>
      <c r="G29" s="12">
        <v>30281.743935669412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0</v>
      </c>
      <c r="U29" s="153">
        <v>0</v>
      </c>
      <c r="V29" s="153">
        <v>0</v>
      </c>
      <c r="W29" s="27">
        <v>0</v>
      </c>
    </row>
    <row r="30" spans="1:23" s="125" customFormat="1" ht="12.75">
      <c r="A30" s="115" t="s">
        <v>90</v>
      </c>
      <c r="B30" s="116" t="s">
        <v>126</v>
      </c>
      <c r="C30" s="34"/>
      <c r="D30" s="117">
        <v>3000000</v>
      </c>
      <c r="E30" s="118">
        <v>2940537.181061222</v>
      </c>
      <c r="F30" s="12">
        <v>875149.0132860328</v>
      </c>
      <c r="G30" s="12">
        <v>71792.78634439169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0</v>
      </c>
      <c r="U30" s="153">
        <v>0</v>
      </c>
      <c r="V30" s="153">
        <v>0</v>
      </c>
      <c r="W30" s="27">
        <v>0</v>
      </c>
    </row>
    <row r="31" spans="1:23" s="125" customFormat="1" ht="12.75">
      <c r="A31" s="115" t="s">
        <v>91</v>
      </c>
      <c r="B31" s="116" t="s">
        <v>127</v>
      </c>
      <c r="C31" s="34"/>
      <c r="D31" s="117">
        <v>22101237</v>
      </c>
      <c r="E31" s="118">
        <v>21673195.02620414</v>
      </c>
      <c r="F31" s="12">
        <v>8111698.908053011</v>
      </c>
      <c r="G31" s="12">
        <v>473942.18489775265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11409122.798400002</v>
      </c>
      <c r="U31" s="153">
        <v>9267791.465759994</v>
      </c>
      <c r="V31" s="153">
        <v>659096.8752</v>
      </c>
      <c r="W31" s="27">
        <v>0</v>
      </c>
    </row>
    <row r="32" spans="1:23" s="125" customFormat="1" ht="12.75">
      <c r="A32" s="115" t="s">
        <v>92</v>
      </c>
      <c r="B32" s="116" t="s">
        <v>128</v>
      </c>
      <c r="C32" s="34"/>
      <c r="D32" s="117">
        <v>6039129</v>
      </c>
      <c r="E32" s="118">
        <v>6039129</v>
      </c>
      <c r="F32" s="12">
        <v>0</v>
      </c>
      <c r="G32" s="12">
        <v>0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53">
        <v>0</v>
      </c>
      <c r="V32" s="153">
        <v>0</v>
      </c>
      <c r="W32" s="27">
        <v>0</v>
      </c>
    </row>
    <row r="33" spans="1:23" s="125" customFormat="1" ht="12.75">
      <c r="A33" s="115" t="s">
        <v>93</v>
      </c>
      <c r="B33" s="116" t="s">
        <v>129</v>
      </c>
      <c r="C33" s="34"/>
      <c r="D33" s="117">
        <v>1900000</v>
      </c>
      <c r="E33" s="118">
        <v>1862569.129527958</v>
      </c>
      <c r="F33" s="12">
        <v>665241.5170519705</v>
      </c>
      <c r="G33" s="12">
        <v>31336.202982283507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53">
        <v>0</v>
      </c>
      <c r="V33" s="153">
        <v>0</v>
      </c>
      <c r="W33" s="27">
        <v>0</v>
      </c>
    </row>
    <row r="34" spans="1:23" s="125" customFormat="1" ht="12.75">
      <c r="A34" s="115" t="s">
        <v>94</v>
      </c>
      <c r="B34" s="116" t="s">
        <v>130</v>
      </c>
      <c r="C34" s="34"/>
      <c r="D34" s="117">
        <v>1500000</v>
      </c>
      <c r="E34" s="118">
        <v>1470268.5952309498</v>
      </c>
      <c r="F34" s="12">
        <v>62968.6450659379</v>
      </c>
      <c r="G34" s="12">
        <v>3009.4374798506956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456000</v>
      </c>
      <c r="U34" s="153">
        <v>0</v>
      </c>
      <c r="V34" s="153">
        <v>0</v>
      </c>
      <c r="W34" s="27">
        <v>0</v>
      </c>
    </row>
    <row r="35" spans="1:23" s="125" customFormat="1" ht="12.75">
      <c r="A35" s="115" t="s">
        <v>95</v>
      </c>
      <c r="B35" s="116" t="s">
        <v>131</v>
      </c>
      <c r="C35" s="34"/>
      <c r="D35" s="117">
        <v>9500000</v>
      </c>
      <c r="E35" s="118">
        <v>9315899.672642639</v>
      </c>
      <c r="F35" s="12">
        <v>1949790.744318255</v>
      </c>
      <c r="G35" s="12">
        <v>87165.31487242832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5150641.791739</v>
      </c>
      <c r="U35" s="153">
        <v>1098254.0574401256</v>
      </c>
      <c r="V35" s="153">
        <v>43274.412515216</v>
      </c>
      <c r="W35" s="27">
        <v>0</v>
      </c>
    </row>
    <row r="36" spans="1:23" s="125" customFormat="1" ht="12.75">
      <c r="A36" s="115" t="s">
        <v>143</v>
      </c>
      <c r="B36" s="116" t="s">
        <v>144</v>
      </c>
      <c r="C36" s="34"/>
      <c r="D36" s="117">
        <v>10500000</v>
      </c>
      <c r="E36" s="117">
        <v>10297012.014815034</v>
      </c>
      <c r="F36" s="12">
        <v>1409163.8852112507</v>
      </c>
      <c r="G36" s="12">
        <v>102332.05691037505</v>
      </c>
      <c r="H36" s="12">
        <v>1654014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8308125.5660000015</v>
      </c>
      <c r="U36" s="153">
        <v>199618.34</v>
      </c>
      <c r="V36" s="153">
        <v>0</v>
      </c>
      <c r="W36" s="27">
        <v>3126411</v>
      </c>
    </row>
    <row r="37" spans="1:23" s="125" customFormat="1" ht="12.75">
      <c r="A37" s="115" t="s">
        <v>96</v>
      </c>
      <c r="B37" s="116" t="s">
        <v>132</v>
      </c>
      <c r="C37" s="34"/>
      <c r="D37" s="117">
        <v>26846940</v>
      </c>
      <c r="E37" s="118">
        <v>26328586.392110825</v>
      </c>
      <c r="F37" s="12">
        <v>5446832.128640914</v>
      </c>
      <c r="G37" s="12">
        <v>291079.3688243509</v>
      </c>
      <c r="H37" s="12">
        <v>5707004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18080998.560000002</v>
      </c>
      <c r="U37" s="153">
        <v>2994802.8</v>
      </c>
      <c r="V37" s="153">
        <v>209413.8</v>
      </c>
      <c r="W37" s="27">
        <v>10085917</v>
      </c>
    </row>
    <row r="38" spans="1:23" ht="12.75">
      <c r="A38" s="2" t="s">
        <v>97</v>
      </c>
      <c r="B38" s="49" t="s">
        <v>133</v>
      </c>
      <c r="C38" s="34"/>
      <c r="D38" s="52">
        <v>3750000</v>
      </c>
      <c r="E38" s="13">
        <v>3675672.000261725</v>
      </c>
      <c r="F38" s="12">
        <v>453999.4662876082</v>
      </c>
      <c r="G38" s="12">
        <v>27677.895460358242</v>
      </c>
      <c r="H38" s="12">
        <v>0</v>
      </c>
      <c r="I38" s="34"/>
      <c r="J38" s="44"/>
      <c r="K38" s="16"/>
      <c r="L38" s="16"/>
      <c r="M38" s="24"/>
      <c r="N38" s="34"/>
      <c r="O38" s="28"/>
      <c r="P38" s="19"/>
      <c r="Q38" s="19"/>
      <c r="R38" s="38"/>
      <c r="S38" s="34"/>
      <c r="T38" s="27">
        <v>0</v>
      </c>
      <c r="U38" s="153">
        <v>0</v>
      </c>
      <c r="V38" s="153">
        <v>0</v>
      </c>
      <c r="W38" s="27">
        <v>0</v>
      </c>
    </row>
    <row r="39" spans="1:23" ht="12.75">
      <c r="A39" s="2" t="s">
        <v>98</v>
      </c>
      <c r="B39" s="49" t="s">
        <v>134</v>
      </c>
      <c r="C39" s="34"/>
      <c r="D39" s="52">
        <v>150000</v>
      </c>
      <c r="E39" s="13">
        <v>147028.00881204405</v>
      </c>
      <c r="F39" s="12">
        <v>655.0886070577188</v>
      </c>
      <c r="G39" s="12">
        <v>-225.22301188179586</v>
      </c>
      <c r="H39" s="12">
        <v>0</v>
      </c>
      <c r="I39" s="34"/>
      <c r="J39" s="44"/>
      <c r="K39" s="16"/>
      <c r="L39" s="16"/>
      <c r="M39" s="24"/>
      <c r="N39" s="34"/>
      <c r="O39" s="28"/>
      <c r="P39" s="19"/>
      <c r="Q39" s="19"/>
      <c r="R39" s="38"/>
      <c r="S39" s="34"/>
      <c r="T39" s="27">
        <v>72000</v>
      </c>
      <c r="U39" s="153">
        <v>0</v>
      </c>
      <c r="V39" s="153">
        <v>0</v>
      </c>
      <c r="W39" s="27">
        <v>0</v>
      </c>
    </row>
    <row r="40" spans="1:23" ht="12.75">
      <c r="A40" s="2" t="s">
        <v>99</v>
      </c>
      <c r="B40" s="49" t="s">
        <v>135</v>
      </c>
      <c r="C40" s="34"/>
      <c r="D40" s="52">
        <v>360000</v>
      </c>
      <c r="E40" s="13">
        <v>352864.4580071351</v>
      </c>
      <c r="F40" s="12">
        <v>229234.02667557797</v>
      </c>
      <c r="G40" s="12">
        <v>2540.604493933077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153">
        <v>0</v>
      </c>
      <c r="V40" s="153">
        <v>0</v>
      </c>
      <c r="W40" s="27">
        <v>0</v>
      </c>
    </row>
    <row r="41" spans="1:23" ht="12.75">
      <c r="A41" s="2" t="s">
        <v>100</v>
      </c>
      <c r="B41" s="49" t="s">
        <v>136</v>
      </c>
      <c r="C41" s="34"/>
      <c r="D41" s="52">
        <v>900000</v>
      </c>
      <c r="E41" s="13">
        <v>882161.1575439866</v>
      </c>
      <c r="F41" s="12">
        <v>58982.38729424596</v>
      </c>
      <c r="G41" s="12">
        <v>58978.38729424596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202038.33964444447</v>
      </c>
      <c r="U41" s="153">
        <v>0</v>
      </c>
      <c r="V41" s="153">
        <v>0</v>
      </c>
      <c r="W41" s="27">
        <v>0</v>
      </c>
    </row>
    <row r="42" spans="1:25" s="125" customFormat="1" ht="12.75">
      <c r="A42" s="115" t="s">
        <v>101</v>
      </c>
      <c r="B42" s="116" t="s">
        <v>137</v>
      </c>
      <c r="C42" s="34"/>
      <c r="D42" s="117">
        <v>19500000</v>
      </c>
      <c r="E42" s="118">
        <v>19124553.199098345</v>
      </c>
      <c r="F42" s="12">
        <v>5826837.389145657</v>
      </c>
      <c r="G42" s="12">
        <v>374510.14408495487</v>
      </c>
      <c r="H42" s="12">
        <v>0</v>
      </c>
      <c r="I42" s="34"/>
      <c r="J42" s="119"/>
      <c r="K42" s="120"/>
      <c r="L42" s="120"/>
      <c r="M42" s="121"/>
      <c r="N42" s="34"/>
      <c r="O42" s="122"/>
      <c r="P42" s="123"/>
      <c r="Q42" s="123"/>
      <c r="R42" s="124"/>
      <c r="S42" s="34"/>
      <c r="T42" s="27">
        <v>4689313.70786528</v>
      </c>
      <c r="U42" s="153">
        <v>1138816.985361826</v>
      </c>
      <c r="V42" s="153">
        <v>37657.949074800235</v>
      </c>
      <c r="W42" s="27">
        <v>0</v>
      </c>
      <c r="Y42" s="126"/>
    </row>
    <row r="43" spans="1:23" ht="12.75">
      <c r="A43" s="2" t="s">
        <v>102</v>
      </c>
      <c r="B43" s="49" t="s">
        <v>138</v>
      </c>
      <c r="C43" s="34"/>
      <c r="D43" s="52">
        <v>3060000</v>
      </c>
      <c r="E43" s="13">
        <v>2999348.3345086435</v>
      </c>
      <c r="F43" s="12">
        <v>1000529.6864773094</v>
      </c>
      <c r="G43" s="12">
        <v>43082.320024824134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856800</v>
      </c>
      <c r="U43" s="153">
        <v>0</v>
      </c>
      <c r="V43" s="153">
        <v>0</v>
      </c>
      <c r="W43" s="27">
        <v>0</v>
      </c>
    </row>
    <row r="44" spans="1:23" ht="12.75">
      <c r="A44" s="2" t="s">
        <v>103</v>
      </c>
      <c r="B44" s="49" t="s">
        <v>139</v>
      </c>
      <c r="C44" s="34"/>
      <c r="D44" s="52">
        <v>420000</v>
      </c>
      <c r="E44" s="13">
        <v>411675.204134112</v>
      </c>
      <c r="F44" s="12">
        <v>312747.9873015793</v>
      </c>
      <c r="G44" s="12">
        <v>3262.3825066369404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153">
        <v>0</v>
      </c>
      <c r="V44" s="153">
        <v>0</v>
      </c>
      <c r="W44" s="27">
        <v>0</v>
      </c>
    </row>
    <row r="45" spans="1:24" ht="13.5" thickBot="1">
      <c r="A45" s="3" t="s">
        <v>141</v>
      </c>
      <c r="B45" s="50" t="s">
        <v>142</v>
      </c>
      <c r="C45" s="35"/>
      <c r="D45" s="53"/>
      <c r="E45" s="14"/>
      <c r="F45" s="14"/>
      <c r="G45" s="14"/>
      <c r="H45" s="41"/>
      <c r="I45" s="35"/>
      <c r="J45" s="45"/>
      <c r="K45" s="17"/>
      <c r="L45" s="17"/>
      <c r="M45" s="25"/>
      <c r="N45" s="35"/>
      <c r="O45" s="29"/>
      <c r="P45" s="20"/>
      <c r="Q45" s="20"/>
      <c r="R45" s="39"/>
      <c r="S45" s="35"/>
      <c r="T45" s="128">
        <v>2792000</v>
      </c>
      <c r="U45" s="20">
        <f>850677.940000001+151106.099622001+297151.807092799+94830.3</f>
        <v>1393766.1467148012</v>
      </c>
      <c r="V45" s="29">
        <v>94830.3</v>
      </c>
      <c r="W45" s="29">
        <v>0</v>
      </c>
      <c r="X45" s="114"/>
    </row>
    <row r="46" spans="1:27" ht="13.5" thickBot="1">
      <c r="A46" s="143" t="s">
        <v>2</v>
      </c>
      <c r="B46" s="144"/>
      <c r="C46" s="36"/>
      <c r="D46" s="54">
        <f>SUM(D7:D45)</f>
        <v>170159576</v>
      </c>
      <c r="E46" s="11">
        <f>SUM(E7:E45)</f>
        <v>160788516.51646897</v>
      </c>
      <c r="F46" s="11">
        <f>SUM(F7:F45)</f>
        <v>40548532.4374477</v>
      </c>
      <c r="G46" s="11">
        <f>SUM(G7:G45)</f>
        <v>2750468.367277905</v>
      </c>
      <c r="H46" s="42">
        <f>SUM(H7:H45)</f>
        <v>10360918</v>
      </c>
      <c r="I46" s="36"/>
      <c r="J46" s="46">
        <f>SUM(J7:J45)</f>
        <v>0</v>
      </c>
      <c r="K46" s="10">
        <f>SUM(K7:K45)</f>
        <v>0</v>
      </c>
      <c r="L46" s="10">
        <f>SUM(L7:L45)</f>
        <v>0</v>
      </c>
      <c r="M46" s="26">
        <f>SUM(M7:M45)</f>
        <v>0</v>
      </c>
      <c r="N46" s="36"/>
      <c r="O46" s="30">
        <f>SUM(O7:O45)</f>
        <v>0</v>
      </c>
      <c r="P46" s="8">
        <f>SUM(P7:P45)</f>
        <v>0</v>
      </c>
      <c r="Q46" s="8">
        <f>SUM(Q7:Q45)</f>
        <v>0</v>
      </c>
      <c r="R46" s="40">
        <f>SUM(R7:R45)</f>
        <v>0</v>
      </c>
      <c r="S46" s="36"/>
      <c r="T46" s="30">
        <f>SUM(T7:T45)</f>
        <v>68104978.64818686</v>
      </c>
      <c r="U46" s="8">
        <f>SUM(U7:U45)</f>
        <v>21092911.61692991</v>
      </c>
      <c r="V46" s="8">
        <f>SUM(V7:V45)</f>
        <v>1241015.7507900163</v>
      </c>
      <c r="W46" s="9">
        <f>SUM(W7:W45)</f>
        <v>13653506.332</v>
      </c>
      <c r="AA46" s="114"/>
    </row>
    <row r="47" spans="20:21" ht="12.75">
      <c r="T47" s="113"/>
      <c r="U47" s="114"/>
    </row>
    <row r="48" ht="12.75">
      <c r="U48" s="114"/>
    </row>
    <row r="49" ht="14.25">
      <c r="A49" s="1"/>
    </row>
    <row r="50" ht="12.75">
      <c r="B50" t="s">
        <v>64</v>
      </c>
    </row>
    <row r="51" ht="12.75">
      <c r="B51" t="s">
        <v>65</v>
      </c>
    </row>
    <row r="52" ht="12.75">
      <c r="B52" t="s">
        <v>66</v>
      </c>
    </row>
  </sheetData>
  <mergeCells count="7">
    <mergeCell ref="J5:M5"/>
    <mergeCell ref="O5:R5"/>
    <mergeCell ref="T5:W5"/>
    <mergeCell ref="A46:B46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7">
      <selection activeCell="D67" sqref="D67:D68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August 2007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Impacts'!D46</f>
        <v>170159576</v>
      </c>
    </row>
    <row r="7" spans="1:2" ht="15">
      <c r="A7" s="81" t="s">
        <v>34</v>
      </c>
      <c r="B7" s="82">
        <f>'Program Costs &amp; Impacts'!F46</f>
        <v>40548532.4374477</v>
      </c>
    </row>
    <row r="8" spans="1:2" ht="15">
      <c r="A8" s="81" t="s">
        <v>35</v>
      </c>
      <c r="B8" s="82">
        <f>'Program Costs &amp; Impacts'!G46</f>
        <v>2750468.367277905</v>
      </c>
    </row>
    <row r="9" spans="1:2" ht="15.75" thickBot="1">
      <c r="A9" s="83" t="s">
        <v>39</v>
      </c>
      <c r="B9" s="84">
        <f>'Program Costs &amp; Impacts'!H46</f>
        <v>10360918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Impacts'!L46</f>
        <v>0</v>
      </c>
    </row>
    <row r="14" spans="1:2" ht="15">
      <c r="A14" s="87" t="s">
        <v>44</v>
      </c>
      <c r="B14" s="88">
        <f>'Program Costs &amp; Impacts'!Q46</f>
        <v>0</v>
      </c>
    </row>
    <row r="15" spans="1:2" ht="15">
      <c r="A15" s="87" t="s">
        <v>45</v>
      </c>
      <c r="B15" s="88">
        <f>'Program Costs &amp; Impacts'!V46</f>
        <v>1241015.7507900163</v>
      </c>
    </row>
    <row r="16" spans="1:2" ht="15">
      <c r="A16" s="89" t="s">
        <v>40</v>
      </c>
      <c r="B16" s="90">
        <f>'Program Costs &amp; Impacts'!M46</f>
        <v>0</v>
      </c>
    </row>
    <row r="17" spans="1:2" ht="15">
      <c r="A17" s="89" t="s">
        <v>41</v>
      </c>
      <c r="B17" s="90">
        <f>'Program Costs &amp; Impacts'!R46</f>
        <v>0</v>
      </c>
    </row>
    <row r="18" spans="1:2" ht="15.75" thickBot="1">
      <c r="A18" s="91" t="s">
        <v>42</v>
      </c>
      <c r="B18" s="92">
        <f>'Program Costs &amp; Impacts'!W46</f>
        <v>13653506.332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49" t="s">
        <v>36</v>
      </c>
      <c r="C22" s="150"/>
      <c r="D22" s="151"/>
      <c r="E22" s="149" t="s">
        <v>55</v>
      </c>
      <c r="F22" s="150"/>
      <c r="G22" s="151"/>
      <c r="H22" s="149" t="s">
        <v>48</v>
      </c>
      <c r="I22" s="150"/>
      <c r="J22" s="151"/>
      <c r="K22" s="149" t="s">
        <v>38</v>
      </c>
      <c r="L22" s="150"/>
      <c r="M22" s="152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f>'Program Costs &amp; Impacts'!U46-H26</f>
        <v>9281610.39739621</v>
      </c>
      <c r="J26" s="107"/>
      <c r="K26" s="110">
        <f t="shared" si="0"/>
        <v>0.8034898788798436</v>
      </c>
      <c r="L26" s="110">
        <f t="shared" si="0"/>
        <v>0.48091245582363784</v>
      </c>
      <c r="M26" s="111">
        <f t="shared" si="0"/>
        <v>0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49" t="s">
        <v>59</v>
      </c>
      <c r="C30" s="150"/>
      <c r="D30" s="151"/>
      <c r="E30" s="149" t="s">
        <v>60</v>
      </c>
      <c r="F30" s="150"/>
      <c r="G30" s="151"/>
      <c r="H30" s="149" t="s">
        <v>61</v>
      </c>
      <c r="I30" s="150"/>
      <c r="J30" s="151"/>
      <c r="K30" s="149" t="s">
        <v>62</v>
      </c>
      <c r="L30" s="150"/>
      <c r="M30" s="152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'Program Costs &amp; Impacts'!U46</f>
        <v>21092911.61692991</v>
      </c>
      <c r="J34" s="107"/>
      <c r="K34" s="110">
        <f t="shared" si="1"/>
        <v>0.8034898788798436</v>
      </c>
      <c r="L34" s="110">
        <f t="shared" si="1"/>
        <v>0.620379753439115</v>
      </c>
      <c r="M34" s="111">
        <f t="shared" si="1"/>
        <v>0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148</v>
      </c>
      <c r="C38" s="65" t="s">
        <v>147</v>
      </c>
      <c r="D38" s="66" t="s">
        <v>146</v>
      </c>
    </row>
    <row r="39" spans="1:4" ht="15.75">
      <c r="A39" s="130" t="s">
        <v>46</v>
      </c>
      <c r="B39" s="131"/>
      <c r="C39" s="131"/>
      <c r="D39" s="132">
        <f>SUM(D40:D48)</f>
        <v>2326346.4251217814</v>
      </c>
    </row>
    <row r="40" spans="1:4" ht="15">
      <c r="A40" s="67" t="s">
        <v>6</v>
      </c>
      <c r="B40" s="68"/>
      <c r="C40" s="68"/>
      <c r="D40" s="69">
        <v>1648407.2673576945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676488.4969240867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1450.66084</v>
      </c>
    </row>
    <row r="48" spans="1:4" ht="15">
      <c r="A48" s="67" t="s">
        <v>11</v>
      </c>
      <c r="B48" s="68"/>
      <c r="C48" s="68"/>
      <c r="D48" s="69"/>
    </row>
    <row r="49" spans="1:4" ht="15.75">
      <c r="A49" s="133" t="s">
        <v>47</v>
      </c>
      <c r="B49" s="134"/>
      <c r="C49" s="134"/>
      <c r="D49" s="135">
        <f>SUM(D50:D55)</f>
        <v>14986132.381760001</v>
      </c>
    </row>
    <row r="50" spans="1:4" ht="15">
      <c r="A50" s="70" t="s">
        <v>9</v>
      </c>
      <c r="B50" s="71"/>
      <c r="C50" s="71"/>
      <c r="D50" s="69">
        <v>2411295.1336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8777645.44016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3797191.8079999997</v>
      </c>
    </row>
    <row r="56" spans="1:4" ht="15.75">
      <c r="A56" s="140" t="s">
        <v>149</v>
      </c>
      <c r="B56" s="68"/>
      <c r="C56" s="68"/>
      <c r="D56" s="69">
        <f>'Program Costs &amp; Impacts'!U45</f>
        <v>1393766.1467148012</v>
      </c>
    </row>
    <row r="57" spans="1:4" ht="15.75">
      <c r="A57" s="140" t="s">
        <v>150</v>
      </c>
      <c r="B57" s="68"/>
      <c r="C57" s="68"/>
      <c r="D57" s="69">
        <f>'Program Costs &amp; Impacts'!U23</f>
        <v>2386666.663333333</v>
      </c>
    </row>
    <row r="58" spans="1:5" ht="16.5" thickBot="1">
      <c r="A58" s="136" t="s">
        <v>151</v>
      </c>
      <c r="B58" s="137"/>
      <c r="C58" s="137"/>
      <c r="D58" s="138">
        <f>D57+D56+D49+D39</f>
        <v>21092911.616929915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148</v>
      </c>
      <c r="C61" s="65" t="s">
        <v>147</v>
      </c>
      <c r="D61" s="66" t="s">
        <v>146</v>
      </c>
    </row>
    <row r="62" spans="1:4" ht="15.75">
      <c r="A62" s="140" t="s">
        <v>46</v>
      </c>
      <c r="B62" s="68"/>
      <c r="C62" s="68"/>
      <c r="D62" s="69">
        <f>SUM(D63:D65)</f>
        <v>2326346.425121781</v>
      </c>
    </row>
    <row r="63" spans="1:4" ht="15">
      <c r="A63" s="72" t="s">
        <v>17</v>
      </c>
      <c r="B63" s="68"/>
      <c r="C63" s="68"/>
      <c r="D63" s="69">
        <v>1218674.8028588183</v>
      </c>
    </row>
    <row r="64" spans="1:4" ht="15">
      <c r="A64" s="72" t="s">
        <v>18</v>
      </c>
      <c r="B64" s="68"/>
      <c r="C64" s="68"/>
      <c r="D64" s="69">
        <v>1103348.1070521416</v>
      </c>
    </row>
    <row r="65" spans="1:4" ht="15">
      <c r="A65" s="72" t="s">
        <v>152</v>
      </c>
      <c r="B65" s="68"/>
      <c r="C65" s="68"/>
      <c r="D65" s="69">
        <v>4323.515210821</v>
      </c>
    </row>
    <row r="66" spans="1:4" ht="15.75">
      <c r="A66" s="140" t="s">
        <v>47</v>
      </c>
      <c r="B66" s="68"/>
      <c r="C66" s="68"/>
      <c r="D66" s="69">
        <f>SUM(D67:D69)</f>
        <v>14986132.381760001</v>
      </c>
    </row>
    <row r="67" spans="1:4" ht="15">
      <c r="A67" s="72" t="s">
        <v>19</v>
      </c>
      <c r="B67" s="68"/>
      <c r="C67" s="68"/>
      <c r="D67" s="69">
        <v>12059399.6368</v>
      </c>
    </row>
    <row r="68" spans="1:7" ht="15">
      <c r="A68" s="72" t="s">
        <v>20</v>
      </c>
      <c r="B68" s="68"/>
      <c r="C68" s="68"/>
      <c r="D68" s="69">
        <v>2926732.74496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149</v>
      </c>
      <c r="B70" s="68"/>
      <c r="C70" s="68"/>
      <c r="D70" s="69">
        <f>'Program Costs &amp; Impacts'!U45</f>
        <v>1393766.1467148012</v>
      </c>
    </row>
    <row r="71" spans="1:4" ht="15.75">
      <c r="A71" s="140" t="s">
        <v>150</v>
      </c>
      <c r="B71" s="129"/>
      <c r="C71" s="129"/>
      <c r="D71" s="69">
        <f>'Program Costs &amp; Impacts'!U23</f>
        <v>2386666.663333333</v>
      </c>
    </row>
    <row r="72" spans="1:5" ht="16.5" thickBot="1">
      <c r="A72" s="139" t="s">
        <v>151</v>
      </c>
      <c r="B72" s="137"/>
      <c r="C72" s="137"/>
      <c r="D72" s="138">
        <f>D66+D62+D70+D71</f>
        <v>21092911.61692992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2007-09-29T03:55:39Z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