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95" windowWidth="7650" windowHeight="4710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Impacts'!$A$1:$W$52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<sst xmlns="http://schemas.openxmlformats.org/spreadsheetml/2006/main" count="186" uniqueCount="161">
  <si>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</si>
  <si>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</si>
  <si>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</si>
  <si>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</si>
  <si>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</si>
  <si>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</si>
  <si>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</si>
  <si>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</si>
  <si>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</si>
  <si>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</si>
  <si>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</si>
  <si>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</si>
  <si>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</si>
  <si>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</si>
  <si>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</si>
  <si>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</si>
  <si>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</si>
  <si>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</si>
  <si>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</si>
  <si>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</si>
  <si>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</si>
  <si>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</si>
  <si>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</si>
  <si>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</si>
  <si>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</si>
  <si>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</si>
  <si>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</si>
  <si>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</si>
  <si>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</si>
  <si>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</si>
  <si>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</si>
  <si>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</si>
  <si>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</si>
  <si>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</si>
  <si>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</si>
  <si>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</si>
  <si>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</si>
  <si>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</si>
  <si>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</si>
  <si>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</si>
  <si>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</si>
  <si>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</si>
  <si>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</si>
  <si>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</si>
  <si>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</si>
  <si>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</si>
  <si>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</si>
  <si>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</si>
  <si>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</si>
  <si>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</si>
  <si>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</si>
  <si>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</si>
  <si>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</si>
  <si>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</si>
  <si>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</si>
  <si>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</si>
  <si>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</si>
  <si>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</si>
  <si>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</si>
  <si>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</si>
  <si>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</si>
  <si>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</si>
  <si>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</si>
  <si>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</si>
  <si>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</si>
  <si>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</si>
  <si>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</si>
  <si>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</si>
  <si>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</si>
  <si>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</si>
  <si>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</si>
  <si>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</si>
  <si>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</si>
  <si>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</si>
  <si>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</si>
  <si>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</si>
  <si>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</si>
  <si>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</si>
  <si>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</si>
  <si>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</si>
  <si>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</si>
  <si>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</si>
  <si>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</si>
  <si>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</si>
  <si>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</si>
  <si>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</si>
  <si>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</si>
  <si>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</si>
  <si>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</si>
  <si>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</si>
  <si>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</si>
  <si>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</si>
  <si>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</si>
  <si>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</si>
  <si>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</si>
  <si>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</si>
  <si>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</si>
  <si>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</si>
  <si>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</si>
  <si>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</si>
  <si>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</si>
  <si>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</si>
  <si>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</si>
  <si>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</si>
  <si>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</si>
  <si>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</si>
  <si>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</si>
  <si>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</si>
  <si>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</si>
  <si>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</si>
  <si>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</si>
  <si>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</si>
  <si>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</si>
  <si>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</si>
  <si>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</si>
  <si>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</si>
  <si>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</si>
  <si>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</si>
  <si>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</si>
  <si>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</si>
  <si>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</si>
  <si>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</si>
  <si>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</si>
  <si>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</si>
  <si>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</si>
  <si>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</si>
  <si>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</si>
  <si>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</si>
  <si>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</si>
  <si>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</si>
  <si>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</si>
  <si>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</si>
  <si>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</si>
  <si>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</si>
  <si>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</si>
  <si>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</si>
  <si>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</si>
  <si>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</si>
  <si>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</si>
  <si>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</si>
  <si>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</si>
  <si>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</si>
  <si>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</si>
  <si>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</si>
  <si>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</si>
  <si>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</si>
  <si>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</si>
  <si>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</si>
  <si>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</si>
  <si>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</si>
  <si>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</si>
  <si>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</si>
  <si>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</si>
  <si>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</si>
  <si>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</si>
  <si>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</si>
  <si>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</si>
  <si>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</si>
  <si>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</si>
  <si>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Report Month:  December 2007</t>
  </si>
  <si>
    <t>Note: Estimates used pending verification of data submitted by Energy Efficiancy Contractors and Partners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</si>
</sst>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8" fillId="3" borderId="47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9" fillId="3" borderId="5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1" xfId="0" applyFont="1" applyFill="1" applyBorder="1" applyAlignment="1">
      <alignment horizontal="left"/>
    </xf>
    <xf numFmtId="0" fontId="6" fillId="3" borderId="52" xfId="22" applyFont="1" applyFill="1" applyBorder="1" applyAlignment="1" applyProtection="1">
      <alignment horizontal="center" wrapText="1"/>
      <protection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  <xf numFmtId="0" fontId="0" fillId="0" borderId="0" xfId="21" applyFont="1" applyFill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1">
      <pane xSplit="2" topLeftCell="N1" activePane="topRight" state="frozen"/>
      <selection pane="topLeft" activeCell="A1" sqref="A1"/>
      <selection pane="topRight" activeCell="AA43" sqref="AA43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159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2" t="s">
        <v>0</v>
      </c>
      <c r="B5" s="160" t="s">
        <v>1</v>
      </c>
      <c r="C5" s="56" t="s">
        <v>63</v>
      </c>
      <c r="D5" s="156" t="s">
        <v>31</v>
      </c>
      <c r="E5" s="156"/>
      <c r="F5" s="156"/>
      <c r="G5" s="156"/>
      <c r="H5" s="156"/>
      <c r="I5" s="31"/>
      <c r="J5" s="156" t="s">
        <v>25</v>
      </c>
      <c r="K5" s="156"/>
      <c r="L5" s="156"/>
      <c r="M5" s="156"/>
      <c r="N5" s="31"/>
      <c r="O5" s="156" t="s">
        <v>26</v>
      </c>
      <c r="P5" s="156"/>
      <c r="Q5" s="156"/>
      <c r="R5" s="156"/>
      <c r="S5" s="31"/>
      <c r="T5" s="156" t="s">
        <v>30</v>
      </c>
      <c r="U5" s="156"/>
      <c r="V5" s="156"/>
      <c r="W5" s="157"/>
    </row>
    <row r="6" spans="1:23" ht="111" thickBot="1">
      <c r="A6" s="163"/>
      <c r="B6" s="161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1441140.0846939962</v>
      </c>
      <c r="G7" s="12">
        <v>3276.54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237820.40852034002</v>
      </c>
      <c r="G8" s="12">
        <v>170275.85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354286.12727651675</v>
      </c>
      <c r="G9" s="12">
        <v>8281.88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27794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827840.3388421641</v>
      </c>
      <c r="G10" s="12">
        <v>23668.01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922</v>
      </c>
      <c r="V10" s="141">
        <v>922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575242.8685719307</v>
      </c>
      <c r="G11" s="12">
        <v>65063.43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384100.9841760773</v>
      </c>
      <c r="G12" s="12">
        <v>19138.37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8650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2008585.5777484567</v>
      </c>
      <c r="G13" s="12">
        <v>60893.58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323020</v>
      </c>
      <c r="V13" s="141">
        <v>323020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44819.852274923775</v>
      </c>
      <c r="G14" s="12">
        <v>644.45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2025191.3500847793</v>
      </c>
      <c r="G15" s="12">
        <v>1984943.41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383727.61</v>
      </c>
      <c r="V15" s="141">
        <v>261937.12159999998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1209413.1893809736</v>
      </c>
      <c r="G16" s="12">
        <v>324728.75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887574.4978214307</v>
      </c>
      <c r="G17" s="12">
        <v>129075.22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0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328378.6887891315</v>
      </c>
      <c r="G19" s="12">
        <v>47455.7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62353.04</v>
      </c>
      <c r="G20" s="12">
        <v>14403.02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13825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8626.27</v>
      </c>
      <c r="G21" s="12">
        <v>848.29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115" t="s">
        <v>80</v>
      </c>
      <c r="B22" s="116" t="s">
        <v>115</v>
      </c>
      <c r="C22" s="34"/>
      <c r="D22" s="117">
        <v>750000</v>
      </c>
      <c r="E22" s="118">
        <v>735134.3019076432</v>
      </c>
      <c r="F22" s="12">
        <v>80128.7844519972</v>
      </c>
      <c r="G22" s="12">
        <v>18703.622586211026</v>
      </c>
      <c r="H22" s="12">
        <v>0</v>
      </c>
      <c r="I22" s="34"/>
      <c r="J22" s="119"/>
      <c r="K22" s="120"/>
      <c r="L22" s="120"/>
      <c r="M22" s="121"/>
      <c r="N22" s="34"/>
      <c r="O22" s="122"/>
      <c r="P22" s="123"/>
      <c r="Q22" s="123"/>
      <c r="R22" s="124"/>
      <c r="S22" s="34"/>
      <c r="T22" s="27">
        <v>144000</v>
      </c>
      <c r="U22" s="141">
        <v>2122.1568</v>
      </c>
      <c r="V22" s="141">
        <v>1382.35423</v>
      </c>
      <c r="W22" s="27">
        <v>0</v>
      </c>
    </row>
    <row r="23" spans="1:23" ht="12.75">
      <c r="A23" s="115" t="s">
        <v>81</v>
      </c>
      <c r="B23" s="116" t="s">
        <v>116</v>
      </c>
      <c r="C23" s="34"/>
      <c r="D23" s="117">
        <v>2000000</v>
      </c>
      <c r="E23" s="118">
        <v>1960360.9202016862</v>
      </c>
      <c r="F23" s="12">
        <v>221854.06147117115</v>
      </c>
      <c r="G23" s="12">
        <v>4102.017372326965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559200</v>
      </c>
      <c r="U23" s="141">
        <v>69155.2</v>
      </c>
      <c r="V23" s="141">
        <v>0</v>
      </c>
      <c r="W23" s="27">
        <v>0</v>
      </c>
    </row>
    <row r="24" spans="1:23" ht="12.75">
      <c r="A24" s="115" t="s">
        <v>82</v>
      </c>
      <c r="B24" s="116" t="s">
        <v>117</v>
      </c>
      <c r="C24" s="34"/>
      <c r="D24" s="117">
        <v>631000</v>
      </c>
      <c r="E24" s="118">
        <v>618494.4463886861</v>
      </c>
      <c r="F24" s="12">
        <v>64284.66816405535</v>
      </c>
      <c r="G24" s="12">
        <v>7544.013140061695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175200</v>
      </c>
      <c r="U24" s="141">
        <v>0</v>
      </c>
      <c r="V24" s="141">
        <v>0</v>
      </c>
      <c r="W24" s="27">
        <v>0</v>
      </c>
    </row>
    <row r="25" spans="1:23" ht="12.75">
      <c r="A25" s="115" t="s">
        <v>83</v>
      </c>
      <c r="B25" s="116" t="s">
        <v>118</v>
      </c>
      <c r="C25" s="34"/>
      <c r="D25" s="117">
        <v>900000</v>
      </c>
      <c r="E25" s="118">
        <v>882161.5093882323</v>
      </c>
      <c r="F25" s="12">
        <v>269847.1517754999</v>
      </c>
      <c r="G25" s="12">
        <v>12969.171587373512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4000000</v>
      </c>
      <c r="U25" s="141">
        <v>2666666.6666666665</v>
      </c>
      <c r="V25" s="141">
        <v>111111.11111111111</v>
      </c>
      <c r="W25" s="27">
        <v>0</v>
      </c>
    </row>
    <row r="26" spans="1:23" ht="12.75">
      <c r="A26" s="115" t="s">
        <v>84</v>
      </c>
      <c r="B26" s="116" t="s">
        <v>119</v>
      </c>
      <c r="C26" s="34"/>
      <c r="D26" s="117">
        <v>1299000</v>
      </c>
      <c r="E26" s="118">
        <v>1273247.4681098768</v>
      </c>
      <c r="F26" s="12">
        <v>390232.31711415853</v>
      </c>
      <c r="G26" s="12">
        <v>2858.880144888751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2541910.32</v>
      </c>
      <c r="U26" s="141">
        <v>643904.8</v>
      </c>
      <c r="V26" s="141">
        <v>0</v>
      </c>
      <c r="W26" s="27">
        <v>0</v>
      </c>
    </row>
    <row r="27" spans="1:23" ht="12.75">
      <c r="A27" s="115" t="s">
        <v>85</v>
      </c>
      <c r="B27" s="116" t="s">
        <v>120</v>
      </c>
      <c r="C27" s="34"/>
      <c r="D27" s="117">
        <v>456000</v>
      </c>
      <c r="E27" s="118">
        <v>446961.65274967434</v>
      </c>
      <c r="F27" s="12">
        <v>86881.79099005961</v>
      </c>
      <c r="G27" s="12">
        <v>1920.3042577076276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68000</v>
      </c>
      <c r="U27" s="141">
        <v>0</v>
      </c>
      <c r="V27" s="141">
        <v>0</v>
      </c>
      <c r="W27" s="27">
        <v>0</v>
      </c>
    </row>
    <row r="28" spans="1:23" ht="12.75">
      <c r="A28" s="115" t="s">
        <v>86</v>
      </c>
      <c r="B28" s="116" t="s">
        <v>121</v>
      </c>
      <c r="C28" s="34"/>
      <c r="D28" s="117">
        <v>1374000</v>
      </c>
      <c r="E28" s="118">
        <v>1346766.0405529803</v>
      </c>
      <c r="F28" s="12">
        <v>269104.2219479825</v>
      </c>
      <c r="G28" s="12">
        <v>5466.043182928897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0</v>
      </c>
      <c r="U28" s="141">
        <v>0</v>
      </c>
      <c r="V28" s="141">
        <v>0</v>
      </c>
      <c r="W28" s="27">
        <v>0</v>
      </c>
    </row>
    <row r="29" spans="1:23" ht="12.75">
      <c r="A29" s="115" t="s">
        <v>87</v>
      </c>
      <c r="B29" s="116" t="s">
        <v>122</v>
      </c>
      <c r="C29" s="34"/>
      <c r="D29" s="117">
        <v>8750000</v>
      </c>
      <c r="E29" s="118">
        <v>8579843.542459901</v>
      </c>
      <c r="F29" s="12">
        <v>3762272.8248281125</v>
      </c>
      <c r="G29" s="12">
        <v>408433.703641239</v>
      </c>
      <c r="H29" s="12">
        <v>3000800</v>
      </c>
      <c r="I29" s="34"/>
      <c r="J29" s="119"/>
      <c r="K29" s="120"/>
      <c r="L29" s="120"/>
      <c r="M29" s="121">
        <v>8860</v>
      </c>
      <c r="N29" s="34"/>
      <c r="O29" s="122"/>
      <c r="P29" s="123"/>
      <c r="Q29" s="123"/>
      <c r="R29" s="124"/>
      <c r="S29" s="34"/>
      <c r="T29" s="27">
        <v>220489.32</v>
      </c>
      <c r="U29" s="141">
        <v>91099.632</v>
      </c>
      <c r="V29" s="141">
        <v>17030.38</v>
      </c>
      <c r="W29" s="27">
        <v>514421</v>
      </c>
    </row>
    <row r="30" spans="1:23" ht="12.75">
      <c r="A30" s="115" t="s">
        <v>88</v>
      </c>
      <c r="B30" s="116" t="s">
        <v>123</v>
      </c>
      <c r="C30" s="34"/>
      <c r="D30" s="117">
        <v>6450000</v>
      </c>
      <c r="E30" s="118">
        <v>6323690.719064269</v>
      </c>
      <c r="F30" s="12">
        <v>3506500.2696092753</v>
      </c>
      <c r="G30" s="12">
        <v>235884.03226787143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1145000</v>
      </c>
      <c r="U30" s="141">
        <v>4203268.08</v>
      </c>
      <c r="V30" s="141">
        <v>361184.38</v>
      </c>
      <c r="W30" s="27">
        <v>0</v>
      </c>
    </row>
    <row r="31" spans="1:23" ht="12.75">
      <c r="A31" s="115" t="s">
        <v>89</v>
      </c>
      <c r="B31" s="116" t="s">
        <v>124</v>
      </c>
      <c r="C31" s="34"/>
      <c r="D31" s="117">
        <v>3000000</v>
      </c>
      <c r="E31" s="118">
        <v>2940536.963562266</v>
      </c>
      <c r="F31" s="12">
        <v>1579173.9064738785</v>
      </c>
      <c r="G31" s="12">
        <v>354046.2780465695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0</v>
      </c>
      <c r="U31" s="141">
        <v>0</v>
      </c>
      <c r="V31" s="141">
        <v>0</v>
      </c>
      <c r="W31" s="27">
        <v>0</v>
      </c>
    </row>
    <row r="32" spans="1:23" ht="12.75">
      <c r="A32" s="115" t="s">
        <v>90</v>
      </c>
      <c r="B32" s="116" t="s">
        <v>125</v>
      </c>
      <c r="C32" s="34"/>
      <c r="D32" s="117">
        <v>3000000</v>
      </c>
      <c r="E32" s="118">
        <v>2940537.181061222</v>
      </c>
      <c r="F32" s="12">
        <v>1283705.4787314264</v>
      </c>
      <c r="G32" s="12">
        <v>103153.87862719024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ht="12.75">
      <c r="A33" s="115" t="s">
        <v>91</v>
      </c>
      <c r="B33" s="116" t="s">
        <v>126</v>
      </c>
      <c r="C33" s="34"/>
      <c r="D33" s="117">
        <v>22101237</v>
      </c>
      <c r="E33" s="118">
        <v>21673195.02620414</v>
      </c>
      <c r="F33" s="12">
        <v>10336613.298791261</v>
      </c>
      <c r="G33" s="12">
        <v>997123.9861010092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11409122.798400002</v>
      </c>
      <c r="U33" s="141">
        <v>14078264.6819</v>
      </c>
      <c r="V33" s="141">
        <v>2149158.91968</v>
      </c>
      <c r="W33" s="27">
        <v>0</v>
      </c>
    </row>
    <row r="34" spans="1:23" ht="12.75">
      <c r="A34" s="115" t="s">
        <v>92</v>
      </c>
      <c r="B34" s="116" t="s">
        <v>127</v>
      </c>
      <c r="C34" s="34"/>
      <c r="D34" s="117">
        <v>6039129</v>
      </c>
      <c r="E34" s="118">
        <v>6039129</v>
      </c>
      <c r="F34" s="12">
        <v>0</v>
      </c>
      <c r="G34" s="12">
        <v>0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0</v>
      </c>
      <c r="U34" s="141">
        <v>0</v>
      </c>
      <c r="V34" s="141">
        <v>0</v>
      </c>
      <c r="W34" s="27">
        <v>0</v>
      </c>
    </row>
    <row r="35" spans="1:23" ht="12.75">
      <c r="A35" s="115" t="s">
        <v>93</v>
      </c>
      <c r="B35" s="116" t="s">
        <v>128</v>
      </c>
      <c r="C35" s="34"/>
      <c r="D35" s="117">
        <v>1900000</v>
      </c>
      <c r="E35" s="118">
        <v>1862569.129527958</v>
      </c>
      <c r="F35" s="12">
        <v>1137069.3250672042</v>
      </c>
      <c r="G35" s="12">
        <v>334653.7079014302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ht="12.75">
      <c r="A36" s="115" t="s">
        <v>94</v>
      </c>
      <c r="B36" s="116" t="s">
        <v>129</v>
      </c>
      <c r="C36" s="34"/>
      <c r="D36" s="117">
        <v>1500000</v>
      </c>
      <c r="E36" s="118">
        <v>1470268.5952309498</v>
      </c>
      <c r="F36" s="12">
        <v>235619.09990166282</v>
      </c>
      <c r="G36" s="12">
        <v>7019.054701459569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456000</v>
      </c>
      <c r="U36" s="141">
        <v>273905.6</v>
      </c>
      <c r="V36" s="141">
        <v>3888</v>
      </c>
      <c r="W36" s="27">
        <v>0</v>
      </c>
    </row>
    <row r="37" spans="1:23" ht="12.75">
      <c r="A37" s="115" t="s">
        <v>95</v>
      </c>
      <c r="B37" s="116" t="s">
        <v>130</v>
      </c>
      <c r="C37" s="34"/>
      <c r="D37" s="117">
        <v>9500000</v>
      </c>
      <c r="E37" s="118">
        <v>9315899.672642639</v>
      </c>
      <c r="F37" s="12">
        <v>2531236.8771794504</v>
      </c>
      <c r="G37" s="12">
        <v>214863.90612752642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5150641.791739</v>
      </c>
      <c r="U37" s="141">
        <v>1458926.4165</v>
      </c>
      <c r="V37" s="141">
        <v>122327.54139999999</v>
      </c>
      <c r="W37" s="27">
        <v>0</v>
      </c>
    </row>
    <row r="38" spans="1:23" ht="12.75">
      <c r="A38" s="115" t="s">
        <v>142</v>
      </c>
      <c r="B38" s="116" t="s">
        <v>143</v>
      </c>
      <c r="C38" s="34"/>
      <c r="D38" s="117">
        <v>10500000</v>
      </c>
      <c r="E38" s="118">
        <v>10297012.014815034</v>
      </c>
      <c r="F38" s="12">
        <v>2903927</v>
      </c>
      <c r="G38" s="12">
        <v>823676.9654300343</v>
      </c>
      <c r="H38" s="12">
        <v>2903927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8308125.5660000015</v>
      </c>
      <c r="U38" s="141">
        <v>1357760.1</v>
      </c>
      <c r="V38" s="141">
        <v>803387</v>
      </c>
      <c r="W38" s="27">
        <v>1127938</v>
      </c>
    </row>
    <row r="39" spans="1:23" ht="12.75">
      <c r="A39" s="115" t="s">
        <v>96</v>
      </c>
      <c r="B39" s="116" t="s">
        <v>131</v>
      </c>
      <c r="C39" s="34"/>
      <c r="D39" s="117">
        <v>26846940</v>
      </c>
      <c r="E39" s="118">
        <v>26328586.392110825</v>
      </c>
      <c r="F39" s="12">
        <v>8455039.217899838</v>
      </c>
      <c r="G39" s="12">
        <v>2055124.9974670368</v>
      </c>
      <c r="H39" s="12">
        <v>5293874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18080998.560000002</v>
      </c>
      <c r="U39" s="141">
        <v>9380432.1812</v>
      </c>
      <c r="V39" s="141">
        <v>5648131.3812</v>
      </c>
      <c r="W39" s="27">
        <v>10884706</v>
      </c>
    </row>
    <row r="40" spans="1:23" ht="12.75">
      <c r="A40" s="2" t="s">
        <v>97</v>
      </c>
      <c r="B40" s="49" t="s">
        <v>132</v>
      </c>
      <c r="C40" s="34"/>
      <c r="D40" s="52">
        <v>3750000</v>
      </c>
      <c r="E40" s="13">
        <v>3675672.000261725</v>
      </c>
      <c r="F40" s="12">
        <v>556434.194422736</v>
      </c>
      <c r="G40" s="12">
        <v>23063.215925822067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2" t="s">
        <v>98</v>
      </c>
      <c r="B41" s="49" t="s">
        <v>133</v>
      </c>
      <c r="C41" s="34"/>
      <c r="D41" s="52">
        <v>150000</v>
      </c>
      <c r="E41" s="13">
        <v>147028.00881204405</v>
      </c>
      <c r="F41" s="12">
        <v>3752.514976280735</v>
      </c>
      <c r="G41" s="12">
        <v>211.68935688549755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72000</v>
      </c>
      <c r="U41" s="141">
        <v>0</v>
      </c>
      <c r="V41" s="141">
        <v>0</v>
      </c>
      <c r="W41" s="27">
        <v>0</v>
      </c>
    </row>
    <row r="42" spans="1:23" ht="12.75">
      <c r="A42" s="2" t="s">
        <v>99</v>
      </c>
      <c r="B42" s="49" t="s">
        <v>134</v>
      </c>
      <c r="C42" s="34"/>
      <c r="D42" s="52">
        <v>360000</v>
      </c>
      <c r="E42" s="13">
        <v>352864.4580071351</v>
      </c>
      <c r="F42" s="12">
        <v>349557.34348125855</v>
      </c>
      <c r="G42" s="12">
        <v>95839.95495476903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0</v>
      </c>
      <c r="U42" s="141">
        <v>0</v>
      </c>
      <c r="V42" s="141">
        <v>0</v>
      </c>
      <c r="W42" s="27">
        <v>0</v>
      </c>
    </row>
    <row r="43" spans="1:23" ht="12.75">
      <c r="A43" s="2" t="s">
        <v>100</v>
      </c>
      <c r="B43" s="49" t="s">
        <v>135</v>
      </c>
      <c r="C43" s="34"/>
      <c r="D43" s="52">
        <v>900000</v>
      </c>
      <c r="E43" s="13">
        <v>882161.1575439866</v>
      </c>
      <c r="F43" s="12">
        <v>0</v>
      </c>
      <c r="G43" s="12">
        <v>0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202038.33964444447</v>
      </c>
      <c r="U43" s="141">
        <v>0</v>
      </c>
      <c r="V43" s="141">
        <v>0</v>
      </c>
      <c r="W43" s="27">
        <v>0</v>
      </c>
    </row>
    <row r="44" spans="1:25" ht="12.75">
      <c r="A44" s="115" t="s">
        <v>101</v>
      </c>
      <c r="B44" s="116" t="s">
        <v>136</v>
      </c>
      <c r="C44" s="34"/>
      <c r="D44" s="117">
        <v>19500000</v>
      </c>
      <c r="E44" s="118">
        <v>19124553.199098345</v>
      </c>
      <c r="F44" s="12">
        <v>8210842.325848824</v>
      </c>
      <c r="G44" s="12">
        <v>820341.6585597664</v>
      </c>
      <c r="H44" s="12">
        <v>0</v>
      </c>
      <c r="I44" s="34"/>
      <c r="J44" s="119"/>
      <c r="K44" s="120"/>
      <c r="L44" s="120"/>
      <c r="M44" s="121"/>
      <c r="N44" s="34"/>
      <c r="O44" s="122"/>
      <c r="P44" s="123"/>
      <c r="Q44" s="123"/>
      <c r="R44" s="124"/>
      <c r="S44" s="34"/>
      <c r="T44" s="27">
        <v>4689313.70786528</v>
      </c>
      <c r="U44" s="141">
        <v>1621562.3609000016</v>
      </c>
      <c r="V44" s="141">
        <v>270119.07720000163</v>
      </c>
      <c r="W44" s="27">
        <v>0</v>
      </c>
      <c r="Y44" s="126"/>
    </row>
    <row r="45" spans="1:23" ht="12.75">
      <c r="A45" s="2" t="s">
        <v>102</v>
      </c>
      <c r="B45" s="49" t="s">
        <v>137</v>
      </c>
      <c r="C45" s="34"/>
      <c r="D45" s="52">
        <v>3060000</v>
      </c>
      <c r="E45" s="13">
        <v>2999348.3345086435</v>
      </c>
      <c r="F45" s="12">
        <v>1478836.223202535</v>
      </c>
      <c r="G45" s="12">
        <v>224762.90255650302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856800</v>
      </c>
      <c r="U45" s="141">
        <v>51855.2</v>
      </c>
      <c r="V45" s="141">
        <v>32989.6</v>
      </c>
      <c r="W45" s="27">
        <v>0</v>
      </c>
    </row>
    <row r="46" spans="1:23" ht="12.75">
      <c r="A46" s="2" t="s">
        <v>103</v>
      </c>
      <c r="B46" s="49" t="s">
        <v>138</v>
      </c>
      <c r="C46" s="34"/>
      <c r="D46" s="52">
        <v>420000</v>
      </c>
      <c r="E46" s="13">
        <v>411675.204134112</v>
      </c>
      <c r="F46" s="12">
        <v>363421.7249422581</v>
      </c>
      <c r="G46" s="12">
        <v>-11597.887461892169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0</v>
      </c>
      <c r="U46" s="141">
        <v>0</v>
      </c>
      <c r="V46" s="141">
        <v>0</v>
      </c>
      <c r="W46" s="27">
        <v>0</v>
      </c>
    </row>
    <row r="47" spans="1:23" ht="12.75">
      <c r="A47" s="142" t="s">
        <v>152</v>
      </c>
      <c r="B47" s="143" t="s">
        <v>153</v>
      </c>
      <c r="C47" s="144"/>
      <c r="D47" s="145">
        <v>2242965</v>
      </c>
      <c r="E47" s="146">
        <v>2242965</v>
      </c>
      <c r="F47" s="12">
        <v>48671.43979030814</v>
      </c>
      <c r="G47" s="12">
        <v>12027.104928318291</v>
      </c>
      <c r="H47" s="12">
        <v>0</v>
      </c>
      <c r="I47" s="144"/>
      <c r="J47" s="147"/>
      <c r="K47" s="148"/>
      <c r="L47" s="148"/>
      <c r="M47" s="149"/>
      <c r="N47" s="144"/>
      <c r="O47" s="150"/>
      <c r="P47" s="151"/>
      <c r="Q47" s="151"/>
      <c r="R47" s="152"/>
      <c r="S47" s="144"/>
      <c r="T47" s="153"/>
      <c r="U47" s="141">
        <v>0</v>
      </c>
      <c r="V47" s="141">
        <v>0</v>
      </c>
      <c r="W47" s="27">
        <v>0</v>
      </c>
    </row>
    <row r="48" spans="1:24" ht="13.5" thickBot="1">
      <c r="A48" s="3" t="s">
        <v>140</v>
      </c>
      <c r="B48" s="50" t="s">
        <v>141</v>
      </c>
      <c r="C48" s="35"/>
      <c r="D48" s="53"/>
      <c r="E48" s="14"/>
      <c r="F48" s="14"/>
      <c r="G48" s="14"/>
      <c r="H48" s="41"/>
      <c r="I48" s="35"/>
      <c r="J48" s="45"/>
      <c r="K48" s="17"/>
      <c r="L48" s="17"/>
      <c r="M48" s="25"/>
      <c r="N48" s="35"/>
      <c r="O48" s="29"/>
      <c r="P48" s="20"/>
      <c r="Q48" s="20"/>
      <c r="R48" s="39"/>
      <c r="S48" s="35"/>
      <c r="T48" s="128">
        <v>2792000</v>
      </c>
      <c r="U48" s="20">
        <v>1474638</v>
      </c>
      <c r="V48" s="29">
        <v>145902.41</v>
      </c>
      <c r="W48" s="29">
        <v>0</v>
      </c>
      <c r="X48" s="155"/>
    </row>
    <row r="49" spans="1:27" ht="13.5" thickBot="1">
      <c r="A49" s="158" t="s">
        <v>2</v>
      </c>
      <c r="B49" s="159"/>
      <c r="C49" s="36"/>
      <c r="D49" s="54">
        <f>SUM(D7:D48)</f>
        <v>173368757</v>
      </c>
      <c r="E49" s="11">
        <f>SUM(E7:E48)</f>
        <v>163997733.51646897</v>
      </c>
      <c r="F49" s="11">
        <f>SUM(F7:F48)</f>
        <v>58520379.33924196</v>
      </c>
      <c r="G49" s="11">
        <f>SUM(G7:G48)</f>
        <v>9604889.701403039</v>
      </c>
      <c r="H49" s="42">
        <f>SUM(H7:H48)</f>
        <v>11198601</v>
      </c>
      <c r="I49" s="36"/>
      <c r="J49" s="46">
        <f>SUM(J7:J48)</f>
        <v>0</v>
      </c>
      <c r="K49" s="10">
        <f>SUM(K7:K48)</f>
        <v>0</v>
      </c>
      <c r="L49" s="10">
        <f>SUM(L7:L48)</f>
        <v>0</v>
      </c>
      <c r="M49" s="26">
        <f>SUM(M7:M48)</f>
        <v>8860</v>
      </c>
      <c r="N49" s="36"/>
      <c r="O49" s="30">
        <f>SUM(O7:O48)</f>
        <v>0</v>
      </c>
      <c r="P49" s="8">
        <f>SUM(P7:P48)</f>
        <v>0</v>
      </c>
      <c r="Q49" s="8">
        <f>SUM(Q7:Q48)</f>
        <v>0</v>
      </c>
      <c r="R49" s="40">
        <f>SUM(R7:R48)</f>
        <v>0</v>
      </c>
      <c r="S49" s="36"/>
      <c r="T49" s="30">
        <f>SUM(T7:T48)</f>
        <v>68104978.64818686</v>
      </c>
      <c r="U49" s="8">
        <f>SUM(U7:U48)</f>
        <v>38131499.68596667</v>
      </c>
      <c r="V49" s="8">
        <f>SUM(V7:V48)</f>
        <v>10252491.276421111</v>
      </c>
      <c r="W49" s="9">
        <f>SUM(W7:W48)</f>
        <v>12527065</v>
      </c>
      <c r="AA49" s="155"/>
    </row>
    <row r="50" spans="20:21" ht="12.75">
      <c r="T50" s="113"/>
      <c r="U50" s="114"/>
    </row>
    <row r="51" spans="1:21" ht="12.75">
      <c r="A51" s="168" t="s">
        <v>160</v>
      </c>
      <c r="U51" s="114"/>
    </row>
    <row r="52" ht="14.25">
      <c r="A52" s="1"/>
    </row>
    <row r="53" ht="12.75">
      <c r="B53" t="s">
        <v>64</v>
      </c>
    </row>
    <row r="54" ht="12.75">
      <c r="B54" t="s">
        <v>65</v>
      </c>
    </row>
    <row r="55" ht="12.75">
      <c r="B55" t="s">
        <v>66</v>
      </c>
    </row>
  </sheetData>
  <mergeCells count="7">
    <mergeCell ref="J5:M5"/>
    <mergeCell ref="O5:R5"/>
    <mergeCell ref="T5:W5"/>
    <mergeCell ref="A49:B49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December 2007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Impacts'!D49</f>
        <v>173368757</v>
      </c>
    </row>
    <row r="7" spans="1:2" ht="15">
      <c r="A7" s="81" t="s">
        <v>34</v>
      </c>
      <c r="B7" s="82">
        <f>'Program Costs &amp; Impacts'!F49</f>
        <v>58520379.33924196</v>
      </c>
    </row>
    <row r="8" spans="1:2" ht="15">
      <c r="A8" s="81" t="s">
        <v>35</v>
      </c>
      <c r="B8" s="82">
        <f>'Program Costs &amp; Impacts'!G49</f>
        <v>9604889.701403039</v>
      </c>
    </row>
    <row r="9" spans="1:2" ht="15.75" thickBot="1">
      <c r="A9" s="83" t="s">
        <v>39</v>
      </c>
      <c r="B9" s="84">
        <f>'Program Costs &amp; Impacts'!H49</f>
        <v>11198601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Impacts'!L49</f>
        <v>0</v>
      </c>
    </row>
    <row r="14" spans="1:2" ht="15">
      <c r="A14" s="87" t="s">
        <v>44</v>
      </c>
      <c r="B14" s="88">
        <f>'Program Costs &amp; Impacts'!Q49</f>
        <v>0</v>
      </c>
    </row>
    <row r="15" spans="1:2" ht="15">
      <c r="A15" s="87" t="s">
        <v>45</v>
      </c>
      <c r="B15" s="88">
        <f>'Program Costs &amp; Impacts'!V49</f>
        <v>10252491.276421111</v>
      </c>
    </row>
    <row r="16" spans="1:2" ht="15">
      <c r="A16" s="89" t="s">
        <v>40</v>
      </c>
      <c r="B16" s="90">
        <f>'Program Costs &amp; Impacts'!M49</f>
        <v>8860</v>
      </c>
    </row>
    <row r="17" spans="1:2" ht="15">
      <c r="A17" s="89" t="s">
        <v>41</v>
      </c>
      <c r="B17" s="90">
        <f>'Program Costs &amp; Impacts'!R49</f>
        <v>0</v>
      </c>
    </row>
    <row r="18" spans="1:2" ht="15.75" thickBot="1">
      <c r="A18" s="91" t="s">
        <v>42</v>
      </c>
      <c r="B18" s="92">
        <f>'Program Costs &amp; Impacts'!W49</f>
        <v>12527065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4" t="s">
        <v>36</v>
      </c>
      <c r="C22" s="165"/>
      <c r="D22" s="166"/>
      <c r="E22" s="164" t="s">
        <v>55</v>
      </c>
      <c r="F22" s="165"/>
      <c r="G22" s="166"/>
      <c r="H22" s="164" t="s">
        <v>48</v>
      </c>
      <c r="I22" s="165"/>
      <c r="J22" s="166"/>
      <c r="K22" s="164" t="s">
        <v>38</v>
      </c>
      <c r="L22" s="165"/>
      <c r="M22" s="167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f>'Program Costs &amp; Impacts'!U49-H26</f>
        <v>26320198.46643297</v>
      </c>
      <c r="J26" s="107"/>
      <c r="K26" s="110">
        <f t="shared" si="0"/>
        <v>0.8034898788798436</v>
      </c>
      <c r="L26" s="110">
        <f t="shared" si="0"/>
        <v>1.3637408531830555</v>
      </c>
      <c r="M26" s="111">
        <f t="shared" si="0"/>
        <v>0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4" t="s">
        <v>59</v>
      </c>
      <c r="C30" s="165"/>
      <c r="D30" s="166"/>
      <c r="E30" s="164" t="s">
        <v>60</v>
      </c>
      <c r="F30" s="165"/>
      <c r="G30" s="166"/>
      <c r="H30" s="164" t="s">
        <v>61</v>
      </c>
      <c r="I30" s="165"/>
      <c r="J30" s="166"/>
      <c r="K30" s="164" t="s">
        <v>62</v>
      </c>
      <c r="L30" s="165"/>
      <c r="M30" s="167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'Program Costs &amp; Impacts'!U49</f>
        <v>38131499.68596667</v>
      </c>
      <c r="J34" s="107"/>
      <c r="K34" s="110">
        <f t="shared" si="1"/>
        <v>0.8034898788798436</v>
      </c>
      <c r="L34" s="110">
        <f t="shared" si="1"/>
        <v>1.1215146966460785</v>
      </c>
      <c r="M34" s="111">
        <f t="shared" si="1"/>
        <v>0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3567010.1762000015</v>
      </c>
    </row>
    <row r="40" spans="1:4" ht="15">
      <c r="A40" s="67" t="s">
        <v>6</v>
      </c>
      <c r="B40" s="68"/>
      <c r="C40" s="68"/>
      <c r="D40" s="69">
        <v>2022368.3037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772380.9581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361872.5129</v>
      </c>
    </row>
    <row r="48" spans="1:4" ht="15">
      <c r="A48" s="67" t="s">
        <v>11</v>
      </c>
      <c r="B48" s="68"/>
      <c r="C48" s="68"/>
      <c r="D48" s="69">
        <v>410388.4015000016</v>
      </c>
    </row>
    <row r="49" spans="1:4" ht="15.75">
      <c r="A49" s="133" t="s">
        <v>47</v>
      </c>
      <c r="B49" s="134"/>
      <c r="C49" s="134"/>
      <c r="D49" s="135">
        <f>SUM(D50:D55)</f>
        <v>30423184.8431</v>
      </c>
    </row>
    <row r="50" spans="1:4" ht="15">
      <c r="A50" s="70" t="s">
        <v>9</v>
      </c>
      <c r="B50" s="71"/>
      <c r="C50" s="71"/>
      <c r="D50" s="69">
        <v>6571065.3096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19085106.8803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4767012.6532000005</v>
      </c>
    </row>
    <row r="56" spans="1:4" ht="15.75">
      <c r="A56" s="140" t="s">
        <v>148</v>
      </c>
      <c r="B56" s="68"/>
      <c r="C56" s="68"/>
      <c r="D56" s="69">
        <f>'Program Costs &amp; Impacts'!U48</f>
        <v>1474638</v>
      </c>
    </row>
    <row r="57" spans="1:4" ht="15.75">
      <c r="A57" s="140" t="s">
        <v>149</v>
      </c>
      <c r="B57" s="68"/>
      <c r="C57" s="68"/>
      <c r="D57" s="69">
        <f>'Program Costs &amp; Impacts'!U25</f>
        <v>2666666.6666666665</v>
      </c>
    </row>
    <row r="58" spans="1:5" ht="16.5" thickBot="1">
      <c r="A58" s="136" t="s">
        <v>150</v>
      </c>
      <c r="B58" s="137"/>
      <c r="C58" s="137"/>
      <c r="D58" s="138">
        <f>D57+D56+D49+D39</f>
        <v>38131499.68596667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3567010.176200002</v>
      </c>
    </row>
    <row r="63" spans="1:4" ht="15">
      <c r="A63" s="72" t="s">
        <v>17</v>
      </c>
      <c r="B63" s="68"/>
      <c r="C63" s="68"/>
      <c r="D63" s="69">
        <v>1699502.2380000018</v>
      </c>
    </row>
    <row r="64" spans="1:4" ht="15">
      <c r="A64" s="72" t="s">
        <v>18</v>
      </c>
      <c r="B64" s="68"/>
      <c r="C64" s="68"/>
      <c r="D64" s="69">
        <v>1478469.3319</v>
      </c>
    </row>
    <row r="65" spans="1:4" ht="15">
      <c r="A65" s="72" t="s">
        <v>151</v>
      </c>
      <c r="B65" s="68"/>
      <c r="C65" s="68"/>
      <c r="D65" s="69">
        <v>389038.6063</v>
      </c>
    </row>
    <row r="66" spans="1:4" ht="15.75">
      <c r="A66" s="140" t="s">
        <v>47</v>
      </c>
      <c r="B66" s="68"/>
      <c r="C66" s="68"/>
      <c r="D66" s="69">
        <f>SUM(D67:D69)</f>
        <v>30423184.8431</v>
      </c>
    </row>
    <row r="67" spans="1:4" ht="15">
      <c r="A67" s="72" t="s">
        <v>19</v>
      </c>
      <c r="B67" s="68"/>
      <c r="C67" s="68"/>
      <c r="D67" s="69">
        <v>23829598.7768</v>
      </c>
    </row>
    <row r="68" spans="1:7" ht="15">
      <c r="A68" s="72" t="s">
        <v>20</v>
      </c>
      <c r="B68" s="68"/>
      <c r="C68" s="68"/>
      <c r="D68" s="69">
        <v>6593586.0663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Impacts'!U48</f>
        <v>1474638</v>
      </c>
    </row>
    <row r="71" spans="1:4" ht="15.75">
      <c r="A71" s="140" t="s">
        <v>149</v>
      </c>
      <c r="B71" s="129"/>
      <c r="C71" s="129"/>
      <c r="D71" s="69">
        <f>'Program Costs &amp; Impacts'!U25</f>
        <v>2666666.6666666665</v>
      </c>
    </row>
    <row r="72" spans="1:5" ht="16.5" thickBot="1">
      <c r="A72" s="139" t="s">
        <v>150</v>
      </c>
      <c r="B72" s="137"/>
      <c r="C72" s="137"/>
      <c r="D72" s="138">
        <f>D66+D62+D70+D71</f>
        <v>38131499.68596666</v>
      </c>
      <c r="E72" s="112"/>
    </row>
    <row r="73" spans="4:5" ht="15">
      <c r="D73" s="112"/>
      <c r="E73" s="112"/>
    </row>
    <row r="74" spans="1:4" ht="15">
      <c r="A74" s="77" t="s">
        <v>160</v>
      </c>
      <c r="D74" s="112"/>
    </row>
    <row r="75" ht="15">
      <c r="E75" s="112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2008-02-03T08:57:45Z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