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ung\Documents\Procurement Documents\"/>
    </mc:Choice>
  </mc:AlternateContent>
  <xr:revisionPtr revIDLastSave="0" documentId="13_ncr:1_{C2A8BC86-C215-4ED8-A236-5E5B33071E5B}" xr6:coauthVersionLast="47" xr6:coauthVersionMax="47" xr10:uidLastSave="{00000000-0000-0000-0000-000000000000}"/>
  <bookViews>
    <workbookView xWindow="-120" yWindow="-120" windowWidth="29040" windowHeight="15840" tabRatio="769" firstSheet="1" activeTab="11" xr2:uid="{0E4624D8-0B20-47E0-87A1-6BC140E29EDD}"/>
  </bookViews>
  <sheets>
    <sheet name="December 1, 2023" sheetId="1" r:id="rId1"/>
    <sheet name="12 month summary" sheetId="2" r:id="rId2"/>
    <sheet name="January 1, 2024" sheetId="3" r:id="rId3"/>
    <sheet name="February 1, 2024" sheetId="4" r:id="rId4"/>
    <sheet name="March 1, 2024" sheetId="5" r:id="rId5"/>
    <sheet name="April 1, 2024" sheetId="6" r:id="rId6"/>
    <sheet name="May 1, 2024" sheetId="7" r:id="rId7"/>
    <sheet name="June 1, 2024" sheetId="8" r:id="rId8"/>
    <sheet name="July 1, 2024" sheetId="9" r:id="rId9"/>
    <sheet name="August 1, 2024" sheetId="10" r:id="rId10"/>
    <sheet name="September 1, 2024" sheetId="11" r:id="rId11"/>
    <sheet name="October 1, 2024" sheetId="12" r:id="rId12"/>
  </sheets>
  <definedNames>
    <definedName name="_AMO_UniqueIdentifier" hidden="1">"'c8859ef3-1a32-4700-871b-03a44f80c76f'"</definedName>
    <definedName name="_xlnm.Print_Area" localSheetId="5">'April 1, 2024'!$A$1:$N$68</definedName>
    <definedName name="_xlnm.Print_Area" localSheetId="9">'August 1, 2024'!$A$1:$N$68</definedName>
    <definedName name="_xlnm.Print_Area" localSheetId="0">'December 1, 2023'!$A$1:$N$68</definedName>
    <definedName name="_xlnm.Print_Area" localSheetId="3">'February 1, 2024'!$A$1:$N$68</definedName>
    <definedName name="_xlnm.Print_Area" localSheetId="2">'January 1, 2024'!$A$1:$N$68</definedName>
    <definedName name="_xlnm.Print_Area" localSheetId="8">'July 1, 2024'!$A$1:$N$68</definedName>
    <definedName name="_xlnm.Print_Area" localSheetId="7">'June 1, 2024'!$A$1:$N$68</definedName>
    <definedName name="_xlnm.Print_Area" localSheetId="4">'March 1, 2024'!$A$1:$N$68</definedName>
    <definedName name="_xlnm.Print_Area" localSheetId="6">'May 1, 2024'!$A$1:$N$68</definedName>
    <definedName name="_xlnm.Print_Area" localSheetId="11">'October 1, 2024'!$A$1:$N$68</definedName>
    <definedName name="_xlnm.Print_Area" localSheetId="10">'September 1, 2024'!$A$1:$N$68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8" i="12" l="1"/>
  <c r="M58" i="12" s="1"/>
  <c r="G57" i="12"/>
  <c r="J57" i="12" s="1"/>
  <c r="J52" i="12"/>
  <c r="L52" i="12" s="1"/>
  <c r="J51" i="12"/>
  <c r="M51" i="12" s="1"/>
  <c r="G50" i="12"/>
  <c r="J50" i="12" s="1"/>
  <c r="G49" i="12"/>
  <c r="J49" i="12" s="1"/>
  <c r="H44" i="12"/>
  <c r="J44" i="12" s="1"/>
  <c r="H43" i="12"/>
  <c r="G43" i="12"/>
  <c r="J43" i="12" s="1"/>
  <c r="M41" i="12"/>
  <c r="L41" i="12"/>
  <c r="J41" i="12"/>
  <c r="J40" i="12"/>
  <c r="L40" i="12" s="1"/>
  <c r="G39" i="12"/>
  <c r="J39" i="12" s="1"/>
  <c r="G38" i="12"/>
  <c r="J38" i="12" s="1"/>
  <c r="H33" i="12"/>
  <c r="J33" i="12" s="1"/>
  <c r="H32" i="12"/>
  <c r="G32" i="12"/>
  <c r="J30" i="12"/>
  <c r="M30" i="12" s="1"/>
  <c r="J29" i="12"/>
  <c r="L29" i="12" s="1"/>
  <c r="G28" i="12"/>
  <c r="J28" i="12" s="1"/>
  <c r="G27" i="12"/>
  <c r="J27" i="12" s="1"/>
  <c r="J22" i="12"/>
  <c r="L22" i="12" s="1"/>
  <c r="M21" i="12"/>
  <c r="L21" i="12"/>
  <c r="J21" i="12"/>
  <c r="G20" i="12"/>
  <c r="J20" i="12" s="1"/>
  <c r="G19" i="12"/>
  <c r="J19" i="12" s="1"/>
  <c r="J14" i="12"/>
  <c r="J13" i="12"/>
  <c r="G12" i="12"/>
  <c r="J12" i="12" s="1"/>
  <c r="J11" i="12"/>
  <c r="M11" i="12" s="1"/>
  <c r="M52" i="12" l="1"/>
  <c r="J32" i="12"/>
  <c r="M32" i="12" s="1"/>
  <c r="M22" i="12"/>
  <c r="M20" i="12"/>
  <c r="L20" i="12"/>
  <c r="L27" i="12"/>
  <c r="M27" i="12"/>
  <c r="M33" i="12"/>
  <c r="L33" i="12"/>
  <c r="M50" i="12"/>
  <c r="L50" i="12"/>
  <c r="M19" i="12"/>
  <c r="L19" i="12"/>
  <c r="L28" i="12"/>
  <c r="M28" i="12"/>
  <c r="M38" i="12"/>
  <c r="L38" i="12"/>
  <c r="M39" i="12"/>
  <c r="L39" i="12"/>
  <c r="L43" i="12"/>
  <c r="M43" i="12"/>
  <c r="M44" i="12"/>
  <c r="L44" i="12"/>
  <c r="L49" i="12"/>
  <c r="M49" i="12"/>
  <c r="M57" i="12"/>
  <c r="L57" i="12"/>
  <c r="M12" i="12"/>
  <c r="L12" i="12"/>
  <c r="L30" i="12"/>
  <c r="L11" i="12"/>
  <c r="M29" i="12"/>
  <c r="L51" i="12"/>
  <c r="M40" i="12"/>
  <c r="L58" i="12"/>
  <c r="L32" i="12" l="1"/>
  <c r="M58" i="11" l="1"/>
  <c r="J58" i="11"/>
  <c r="L58" i="11" s="1"/>
  <c r="G57" i="11"/>
  <c r="J57" i="11" s="1"/>
  <c r="J52" i="11"/>
  <c r="L52" i="11" s="1"/>
  <c r="J51" i="11"/>
  <c r="M51" i="11" s="1"/>
  <c r="G50" i="11"/>
  <c r="J50" i="11" s="1"/>
  <c r="G49" i="11"/>
  <c r="J49" i="11" s="1"/>
  <c r="J44" i="11"/>
  <c r="L44" i="11" s="1"/>
  <c r="H44" i="11"/>
  <c r="H43" i="11"/>
  <c r="G43" i="11"/>
  <c r="J43" i="11" s="1"/>
  <c r="J41" i="11"/>
  <c r="L41" i="11" s="1"/>
  <c r="J40" i="11"/>
  <c r="M40" i="11" s="1"/>
  <c r="G39" i="11"/>
  <c r="J39" i="11" s="1"/>
  <c r="G38" i="11"/>
  <c r="J38" i="11" s="1"/>
  <c r="H33" i="11"/>
  <c r="J33" i="11" s="1"/>
  <c r="H32" i="11"/>
  <c r="G32" i="11"/>
  <c r="J32" i="11" s="1"/>
  <c r="M30" i="11"/>
  <c r="J30" i="11"/>
  <c r="L30" i="11" s="1"/>
  <c r="J29" i="11"/>
  <c r="M29" i="11" s="1"/>
  <c r="G28" i="11"/>
  <c r="J28" i="11" s="1"/>
  <c r="G27" i="11"/>
  <c r="J27" i="11" s="1"/>
  <c r="J22" i="11"/>
  <c r="L22" i="11" s="1"/>
  <c r="J21" i="11"/>
  <c r="L21" i="11" s="1"/>
  <c r="G20" i="11"/>
  <c r="J20" i="11" s="1"/>
  <c r="G19" i="11"/>
  <c r="J19" i="11" s="1"/>
  <c r="J14" i="11"/>
  <c r="J13" i="11"/>
  <c r="G12" i="11"/>
  <c r="J12" i="11" s="1"/>
  <c r="L12" i="11" s="1"/>
  <c r="J11" i="11"/>
  <c r="L11" i="11" s="1"/>
  <c r="J58" i="10"/>
  <c r="M58" i="10" s="1"/>
  <c r="G57" i="10"/>
  <c r="J57" i="10" s="1"/>
  <c r="J52" i="10"/>
  <c r="M52" i="10" s="1"/>
  <c r="M51" i="10"/>
  <c r="J51" i="10"/>
  <c r="L51" i="10" s="1"/>
  <c r="G50" i="10"/>
  <c r="J50" i="10" s="1"/>
  <c r="M50" i="10" s="1"/>
  <c r="G49" i="10"/>
  <c r="J49" i="10" s="1"/>
  <c r="H44" i="10"/>
  <c r="J44" i="10" s="1"/>
  <c r="H43" i="10"/>
  <c r="G43" i="10"/>
  <c r="J43" i="10" s="1"/>
  <c r="L41" i="10"/>
  <c r="J41" i="10"/>
  <c r="M41" i="10" s="1"/>
  <c r="J40" i="10"/>
  <c r="M40" i="10" s="1"/>
  <c r="G39" i="10"/>
  <c r="J39" i="10" s="1"/>
  <c r="G38" i="10"/>
  <c r="J38" i="10" s="1"/>
  <c r="M38" i="10" s="1"/>
  <c r="H33" i="10"/>
  <c r="J33" i="10" s="1"/>
  <c r="H32" i="10"/>
  <c r="G32" i="10"/>
  <c r="J32" i="10" s="1"/>
  <c r="J30" i="10"/>
  <c r="M30" i="10" s="1"/>
  <c r="J29" i="10"/>
  <c r="L29" i="10" s="1"/>
  <c r="G28" i="10"/>
  <c r="J28" i="10" s="1"/>
  <c r="M28" i="10" s="1"/>
  <c r="G27" i="10"/>
  <c r="J27" i="10" s="1"/>
  <c r="J22" i="10"/>
  <c r="M22" i="10" s="1"/>
  <c r="J21" i="10"/>
  <c r="L21" i="10" s="1"/>
  <c r="G20" i="10"/>
  <c r="J20" i="10" s="1"/>
  <c r="G19" i="10"/>
  <c r="J19" i="10" s="1"/>
  <c r="J14" i="10"/>
  <c r="J13" i="10"/>
  <c r="G12" i="10"/>
  <c r="J12" i="10" s="1"/>
  <c r="J11" i="10"/>
  <c r="M11" i="10" s="1"/>
  <c r="J14" i="9"/>
  <c r="J13" i="9"/>
  <c r="J58" i="9"/>
  <c r="M58" i="9" s="1"/>
  <c r="G57" i="9"/>
  <c r="J57" i="9" s="1"/>
  <c r="J52" i="9"/>
  <c r="L52" i="9" s="1"/>
  <c r="J51" i="9"/>
  <c r="L51" i="9" s="1"/>
  <c r="G50" i="9"/>
  <c r="J50" i="9" s="1"/>
  <c r="M50" i="9" s="1"/>
  <c r="G49" i="9"/>
  <c r="J49" i="9" s="1"/>
  <c r="M49" i="9" s="1"/>
  <c r="H44" i="9"/>
  <c r="J44" i="9" s="1"/>
  <c r="H43" i="9"/>
  <c r="G43" i="9"/>
  <c r="J41" i="9"/>
  <c r="L41" i="9" s="1"/>
  <c r="M40" i="9"/>
  <c r="L40" i="9"/>
  <c r="J40" i="9"/>
  <c r="G39" i="9"/>
  <c r="J39" i="9" s="1"/>
  <c r="G38" i="9"/>
  <c r="J38" i="9" s="1"/>
  <c r="H33" i="9"/>
  <c r="J33" i="9" s="1"/>
  <c r="H32" i="9"/>
  <c r="G32" i="9"/>
  <c r="J32" i="9" s="1"/>
  <c r="J30" i="9"/>
  <c r="M30" i="9" s="1"/>
  <c r="J29" i="9"/>
  <c r="M29" i="9" s="1"/>
  <c r="G28" i="9"/>
  <c r="J28" i="9" s="1"/>
  <c r="G27" i="9"/>
  <c r="J27" i="9" s="1"/>
  <c r="J22" i="9"/>
  <c r="L22" i="9" s="1"/>
  <c r="J21" i="9"/>
  <c r="M21" i="9" s="1"/>
  <c r="G20" i="9"/>
  <c r="J20" i="9" s="1"/>
  <c r="G19" i="9"/>
  <c r="J19" i="9" s="1"/>
  <c r="G12" i="9"/>
  <c r="J12" i="9" s="1"/>
  <c r="J11" i="9"/>
  <c r="M11" i="9" s="1"/>
  <c r="J58" i="8"/>
  <c r="M58" i="8" s="1"/>
  <c r="G57" i="8"/>
  <c r="J57" i="8" s="1"/>
  <c r="J52" i="8"/>
  <c r="M52" i="8" s="1"/>
  <c r="J51" i="8"/>
  <c r="M51" i="8" s="1"/>
  <c r="G50" i="8"/>
  <c r="J50" i="8" s="1"/>
  <c r="G49" i="8"/>
  <c r="J49" i="8" s="1"/>
  <c r="H44" i="8"/>
  <c r="J44" i="8" s="1"/>
  <c r="H43" i="8"/>
  <c r="G43" i="8"/>
  <c r="J43" i="8" s="1"/>
  <c r="M41" i="8"/>
  <c r="L41" i="8"/>
  <c r="J41" i="8"/>
  <c r="J40" i="8"/>
  <c r="M40" i="8" s="1"/>
  <c r="G39" i="8"/>
  <c r="J39" i="8" s="1"/>
  <c r="M39" i="8" s="1"/>
  <c r="G38" i="8"/>
  <c r="J38" i="8" s="1"/>
  <c r="H33" i="8"/>
  <c r="J33" i="8" s="1"/>
  <c r="H32" i="8"/>
  <c r="G32" i="8"/>
  <c r="J32" i="8" s="1"/>
  <c r="J30" i="8"/>
  <c r="L30" i="8" s="1"/>
  <c r="J29" i="8"/>
  <c r="M29" i="8" s="1"/>
  <c r="G28" i="8"/>
  <c r="J28" i="8" s="1"/>
  <c r="G27" i="8"/>
  <c r="J27" i="8" s="1"/>
  <c r="M22" i="8"/>
  <c r="J22" i="8"/>
  <c r="L22" i="8" s="1"/>
  <c r="J21" i="8"/>
  <c r="M21" i="8" s="1"/>
  <c r="G20" i="8"/>
  <c r="J20" i="8" s="1"/>
  <c r="G19" i="8"/>
  <c r="J19" i="8" s="1"/>
  <c r="G12" i="8"/>
  <c r="J12" i="8" s="1"/>
  <c r="J11" i="8"/>
  <c r="M11" i="8" s="1"/>
  <c r="M11" i="11" l="1"/>
  <c r="M19" i="11"/>
  <c r="L19" i="11"/>
  <c r="M20" i="11"/>
  <c r="L20" i="11"/>
  <c r="M27" i="11"/>
  <c r="L27" i="11"/>
  <c r="M28" i="11"/>
  <c r="L28" i="11"/>
  <c r="M32" i="11"/>
  <c r="L32" i="11"/>
  <c r="M33" i="11"/>
  <c r="L33" i="11"/>
  <c r="L38" i="11"/>
  <c r="M38" i="11"/>
  <c r="L39" i="11"/>
  <c r="M39" i="11"/>
  <c r="M43" i="11"/>
  <c r="L43" i="11"/>
  <c r="L49" i="11"/>
  <c r="M49" i="11"/>
  <c r="M50" i="11"/>
  <c r="L50" i="11"/>
  <c r="M57" i="11"/>
  <c r="L57" i="11"/>
  <c r="M44" i="11"/>
  <c r="M12" i="11"/>
  <c r="M41" i="11"/>
  <c r="L29" i="11"/>
  <c r="L51" i="11"/>
  <c r="M52" i="11"/>
  <c r="M21" i="11"/>
  <c r="M22" i="11"/>
  <c r="L40" i="11"/>
  <c r="L11" i="10"/>
  <c r="M12" i="10"/>
  <c r="L12" i="10"/>
  <c r="L27" i="10"/>
  <c r="M27" i="10"/>
  <c r="M39" i="10"/>
  <c r="L39" i="10"/>
  <c r="M19" i="10"/>
  <c r="L19" i="10"/>
  <c r="M32" i="10"/>
  <c r="L32" i="10"/>
  <c r="L57" i="10"/>
  <c r="M57" i="10"/>
  <c r="M20" i="10"/>
  <c r="L20" i="10"/>
  <c r="M33" i="10"/>
  <c r="L33" i="10"/>
  <c r="M43" i="10"/>
  <c r="L43" i="10"/>
  <c r="M44" i="10"/>
  <c r="L44" i="10"/>
  <c r="M49" i="10"/>
  <c r="L49" i="10"/>
  <c r="M29" i="10"/>
  <c r="L30" i="10"/>
  <c r="L52" i="10"/>
  <c r="M21" i="10"/>
  <c r="L22" i="10"/>
  <c r="L40" i="10"/>
  <c r="L38" i="10"/>
  <c r="L28" i="10"/>
  <c r="L58" i="10"/>
  <c r="L50" i="10"/>
  <c r="M41" i="9"/>
  <c r="J43" i="9"/>
  <c r="M43" i="9" s="1"/>
  <c r="M22" i="9"/>
  <c r="M33" i="9"/>
  <c r="L33" i="9"/>
  <c r="M32" i="9"/>
  <c r="L32" i="9"/>
  <c r="M12" i="9"/>
  <c r="L12" i="9"/>
  <c r="L27" i="9"/>
  <c r="M27" i="9"/>
  <c r="L38" i="9"/>
  <c r="M38" i="9"/>
  <c r="M20" i="9"/>
  <c r="L20" i="9"/>
  <c r="L28" i="9"/>
  <c r="M28" i="9"/>
  <c r="M57" i="9"/>
  <c r="L57" i="9"/>
  <c r="M19" i="9"/>
  <c r="L19" i="9"/>
  <c r="M39" i="9"/>
  <c r="L39" i="9"/>
  <c r="L44" i="9"/>
  <c r="M44" i="9"/>
  <c r="L50" i="9"/>
  <c r="L29" i="9"/>
  <c r="L49" i="9"/>
  <c r="L21" i="9"/>
  <c r="M52" i="9"/>
  <c r="L11" i="9"/>
  <c r="M51" i="9"/>
  <c r="L30" i="9"/>
  <c r="L58" i="9"/>
  <c r="M28" i="8"/>
  <c r="L28" i="8"/>
  <c r="L19" i="8"/>
  <c r="M19" i="8"/>
  <c r="L50" i="8"/>
  <c r="M50" i="8"/>
  <c r="M20" i="8"/>
  <c r="L20" i="8"/>
  <c r="L27" i="8"/>
  <c r="M27" i="8"/>
  <c r="L32" i="8"/>
  <c r="M32" i="8"/>
  <c r="M57" i="8"/>
  <c r="L57" i="8"/>
  <c r="L12" i="8"/>
  <c r="M12" i="8"/>
  <c r="M33" i="8"/>
  <c r="L33" i="8"/>
  <c r="L38" i="8"/>
  <c r="M38" i="8"/>
  <c r="L43" i="8"/>
  <c r="M43" i="8"/>
  <c r="M44" i="8"/>
  <c r="L44" i="8"/>
  <c r="M49" i="8"/>
  <c r="L49" i="8"/>
  <c r="L29" i="8"/>
  <c r="M30" i="8"/>
  <c r="L52" i="8"/>
  <c r="L51" i="8"/>
  <c r="L21" i="8"/>
  <c r="L39" i="8"/>
  <c r="L11" i="8"/>
  <c r="L40" i="8"/>
  <c r="L58" i="8"/>
  <c r="L43" i="9" l="1"/>
  <c r="J58" i="7"/>
  <c r="M58" i="7" s="1"/>
  <c r="G57" i="7"/>
  <c r="J57" i="7" s="1"/>
  <c r="L57" i="7" s="1"/>
  <c r="J52" i="7"/>
  <c r="L52" i="7" s="1"/>
  <c r="J51" i="7"/>
  <c r="M51" i="7" s="1"/>
  <c r="G50" i="7"/>
  <c r="J50" i="7" s="1"/>
  <c r="G49" i="7"/>
  <c r="J49" i="7" s="1"/>
  <c r="H44" i="7"/>
  <c r="J44" i="7" s="1"/>
  <c r="H43" i="7"/>
  <c r="G43" i="7"/>
  <c r="J41" i="7"/>
  <c r="M41" i="7" s="1"/>
  <c r="J40" i="7"/>
  <c r="L40" i="7" s="1"/>
  <c r="G39" i="7"/>
  <c r="J39" i="7" s="1"/>
  <c r="G38" i="7"/>
  <c r="J38" i="7" s="1"/>
  <c r="H33" i="7"/>
  <c r="J33" i="7" s="1"/>
  <c r="H32" i="7"/>
  <c r="G32" i="7"/>
  <c r="J32" i="7" s="1"/>
  <c r="M32" i="7" s="1"/>
  <c r="J30" i="7"/>
  <c r="M30" i="7" s="1"/>
  <c r="J29" i="7"/>
  <c r="M29" i="7" s="1"/>
  <c r="G28" i="7"/>
  <c r="J28" i="7" s="1"/>
  <c r="M28" i="7" s="1"/>
  <c r="G27" i="7"/>
  <c r="J27" i="7" s="1"/>
  <c r="L27" i="7" s="1"/>
  <c r="J22" i="7"/>
  <c r="M22" i="7" s="1"/>
  <c r="J21" i="7"/>
  <c r="M21" i="7" s="1"/>
  <c r="G20" i="7"/>
  <c r="J20" i="7" s="1"/>
  <c r="G19" i="7"/>
  <c r="J19" i="7" s="1"/>
  <c r="G12" i="7"/>
  <c r="J12" i="7" s="1"/>
  <c r="J11" i="7"/>
  <c r="M11" i="7" s="1"/>
  <c r="L41" i="7" l="1"/>
  <c r="L58" i="7"/>
  <c r="L30" i="7"/>
  <c r="J43" i="7"/>
  <c r="M43" i="7" s="1"/>
  <c r="M40" i="7"/>
  <c r="M38" i="7"/>
  <c r="L38" i="7"/>
  <c r="M39" i="7"/>
  <c r="L39" i="7"/>
  <c r="L43" i="7"/>
  <c r="M12" i="7"/>
  <c r="L12" i="7"/>
  <c r="M19" i="7"/>
  <c r="L19" i="7"/>
  <c r="M33" i="7"/>
  <c r="L33" i="7"/>
  <c r="L44" i="7"/>
  <c r="M44" i="7"/>
  <c r="M49" i="7"/>
  <c r="L49" i="7"/>
  <c r="M50" i="7"/>
  <c r="L50" i="7"/>
  <c r="M20" i="7"/>
  <c r="L20" i="7"/>
  <c r="M27" i="7"/>
  <c r="L11" i="7"/>
  <c r="L28" i="7"/>
  <c r="L29" i="7"/>
  <c r="M52" i="7"/>
  <c r="M57" i="7"/>
  <c r="L32" i="7"/>
  <c r="L51" i="7"/>
  <c r="L21" i="7"/>
  <c r="L22" i="7"/>
  <c r="J58" i="6" l="1"/>
  <c r="M58" i="6" s="1"/>
  <c r="G57" i="6"/>
  <c r="J57" i="6" s="1"/>
  <c r="L52" i="6"/>
  <c r="J52" i="6"/>
  <c r="M52" i="6" s="1"/>
  <c r="M51" i="6"/>
  <c r="J51" i="6"/>
  <c r="L51" i="6" s="1"/>
  <c r="G50" i="6"/>
  <c r="J50" i="6" s="1"/>
  <c r="G49" i="6"/>
  <c r="J49" i="6" s="1"/>
  <c r="H44" i="6"/>
  <c r="J44" i="6" s="1"/>
  <c r="H43" i="6"/>
  <c r="G43" i="6"/>
  <c r="J41" i="6"/>
  <c r="M41" i="6" s="1"/>
  <c r="M40" i="6"/>
  <c r="L40" i="6"/>
  <c r="J40" i="6"/>
  <c r="G39" i="6"/>
  <c r="J39" i="6" s="1"/>
  <c r="G38" i="6"/>
  <c r="J38" i="6" s="1"/>
  <c r="H33" i="6"/>
  <c r="J33" i="6" s="1"/>
  <c r="H32" i="6"/>
  <c r="G32" i="6"/>
  <c r="J32" i="6" s="1"/>
  <c r="M32" i="6" s="1"/>
  <c r="J30" i="6"/>
  <c r="M30" i="6" s="1"/>
  <c r="J29" i="6"/>
  <c r="M29" i="6" s="1"/>
  <c r="G28" i="6"/>
  <c r="J28" i="6" s="1"/>
  <c r="G27" i="6"/>
  <c r="J27" i="6" s="1"/>
  <c r="J22" i="6"/>
  <c r="M22" i="6" s="1"/>
  <c r="J21" i="6"/>
  <c r="M21" i="6" s="1"/>
  <c r="G20" i="6"/>
  <c r="J20" i="6" s="1"/>
  <c r="G19" i="6"/>
  <c r="J19" i="6" s="1"/>
  <c r="M14" i="6"/>
  <c r="L14" i="6"/>
  <c r="J14" i="6"/>
  <c r="J13" i="6"/>
  <c r="M13" i="6" s="1"/>
  <c r="G12" i="6"/>
  <c r="J12" i="6" s="1"/>
  <c r="J11" i="6"/>
  <c r="M11" i="6" s="1"/>
  <c r="J43" i="6" l="1"/>
  <c r="M33" i="6"/>
  <c r="L33" i="6"/>
  <c r="M39" i="6"/>
  <c r="L39" i="6"/>
  <c r="L43" i="6"/>
  <c r="M43" i="6"/>
  <c r="M19" i="6"/>
  <c r="L19" i="6"/>
  <c r="M20" i="6"/>
  <c r="L20" i="6"/>
  <c r="L27" i="6"/>
  <c r="M27" i="6"/>
  <c r="M28" i="6"/>
  <c r="L28" i="6"/>
  <c r="M38" i="6"/>
  <c r="L38" i="6"/>
  <c r="M44" i="6"/>
  <c r="L44" i="6"/>
  <c r="M49" i="6"/>
  <c r="L49" i="6"/>
  <c r="M50" i="6"/>
  <c r="L50" i="6"/>
  <c r="L12" i="6"/>
  <c r="M12" i="6"/>
  <c r="M57" i="6"/>
  <c r="L57" i="6"/>
  <c r="L58" i="6"/>
  <c r="L41" i="6"/>
  <c r="L29" i="6"/>
  <c r="L30" i="6"/>
  <c r="L13" i="6"/>
  <c r="L11" i="6"/>
  <c r="L32" i="6"/>
  <c r="L21" i="6"/>
  <c r="L22" i="6"/>
  <c r="J58" i="5" l="1"/>
  <c r="M58" i="5" s="1"/>
  <c r="G57" i="5"/>
  <c r="J57" i="5" s="1"/>
  <c r="J52" i="5"/>
  <c r="M52" i="5" s="1"/>
  <c r="J51" i="5"/>
  <c r="M51" i="5" s="1"/>
  <c r="G50" i="5"/>
  <c r="J50" i="5" s="1"/>
  <c r="M50" i="5" s="1"/>
  <c r="G49" i="5"/>
  <c r="J49" i="5" s="1"/>
  <c r="H44" i="5"/>
  <c r="J44" i="5" s="1"/>
  <c r="H43" i="5"/>
  <c r="G43" i="5"/>
  <c r="J43" i="5" s="1"/>
  <c r="J41" i="5"/>
  <c r="M41" i="5" s="1"/>
  <c r="J40" i="5"/>
  <c r="M40" i="5" s="1"/>
  <c r="G39" i="5"/>
  <c r="J39" i="5" s="1"/>
  <c r="G38" i="5"/>
  <c r="J38" i="5" s="1"/>
  <c r="H33" i="5"/>
  <c r="J33" i="5" s="1"/>
  <c r="H32" i="5"/>
  <c r="G32" i="5"/>
  <c r="J32" i="5" s="1"/>
  <c r="J30" i="5"/>
  <c r="M30" i="5" s="1"/>
  <c r="J29" i="5"/>
  <c r="M29" i="5" s="1"/>
  <c r="G28" i="5"/>
  <c r="J28" i="5" s="1"/>
  <c r="G27" i="5"/>
  <c r="J27" i="5" s="1"/>
  <c r="J22" i="5"/>
  <c r="M22" i="5" s="1"/>
  <c r="J21" i="5"/>
  <c r="M21" i="5" s="1"/>
  <c r="G20" i="5"/>
  <c r="J20" i="5" s="1"/>
  <c r="J19" i="5"/>
  <c r="M19" i="5" s="1"/>
  <c r="G19" i="5"/>
  <c r="J14" i="5"/>
  <c r="M14" i="5" s="1"/>
  <c r="J13" i="5"/>
  <c r="M13" i="5" s="1"/>
  <c r="G12" i="5"/>
  <c r="J12" i="5" s="1"/>
  <c r="J11" i="5"/>
  <c r="M11" i="5" s="1"/>
  <c r="M20" i="5" l="1"/>
  <c r="L20" i="5"/>
  <c r="M38" i="5"/>
  <c r="L38" i="5"/>
  <c r="M43" i="5"/>
  <c r="L43" i="5"/>
  <c r="M12" i="5"/>
  <c r="L12" i="5"/>
  <c r="M27" i="5"/>
  <c r="L27" i="5"/>
  <c r="M28" i="5"/>
  <c r="L28" i="5"/>
  <c r="M32" i="5"/>
  <c r="L32" i="5"/>
  <c r="M33" i="5"/>
  <c r="L33" i="5"/>
  <c r="M39" i="5"/>
  <c r="L39" i="5"/>
  <c r="M44" i="5"/>
  <c r="L44" i="5"/>
  <c r="M49" i="5"/>
  <c r="L49" i="5"/>
  <c r="M57" i="5"/>
  <c r="L57" i="5"/>
  <c r="L19" i="5"/>
  <c r="L50" i="5"/>
  <c r="L51" i="5"/>
  <c r="L52" i="5"/>
  <c r="L21" i="5"/>
  <c r="L22" i="5"/>
  <c r="L40" i="5"/>
  <c r="L58" i="5"/>
  <c r="L41" i="5"/>
  <c r="L11" i="5"/>
  <c r="L29" i="5"/>
  <c r="L30" i="5"/>
  <c r="L13" i="5"/>
  <c r="L14" i="5"/>
  <c r="J58" i="4" l="1"/>
  <c r="M58" i="4" s="1"/>
  <c r="G57" i="4"/>
  <c r="J57" i="4" s="1"/>
  <c r="M52" i="4"/>
  <c r="J52" i="4"/>
  <c r="L52" i="4" s="1"/>
  <c r="J51" i="4"/>
  <c r="M51" i="4" s="1"/>
  <c r="G50" i="4"/>
  <c r="J50" i="4" s="1"/>
  <c r="G49" i="4"/>
  <c r="J49" i="4" s="1"/>
  <c r="M49" i="4" s="1"/>
  <c r="H44" i="4"/>
  <c r="J44" i="4" s="1"/>
  <c r="H43" i="4"/>
  <c r="G43" i="4"/>
  <c r="J43" i="4" s="1"/>
  <c r="M41" i="4"/>
  <c r="L41" i="4"/>
  <c r="J41" i="4"/>
  <c r="J40" i="4"/>
  <c r="M40" i="4" s="1"/>
  <c r="G39" i="4"/>
  <c r="J39" i="4" s="1"/>
  <c r="G38" i="4"/>
  <c r="J38" i="4" s="1"/>
  <c r="H33" i="4"/>
  <c r="J33" i="4" s="1"/>
  <c r="H32" i="4"/>
  <c r="G32" i="4"/>
  <c r="J32" i="4" s="1"/>
  <c r="J30" i="4"/>
  <c r="L30" i="4" s="1"/>
  <c r="M29" i="4"/>
  <c r="J29" i="4"/>
  <c r="L29" i="4" s="1"/>
  <c r="G28" i="4"/>
  <c r="J28" i="4" s="1"/>
  <c r="G27" i="4"/>
  <c r="J27" i="4" s="1"/>
  <c r="J22" i="4"/>
  <c r="M22" i="4" s="1"/>
  <c r="J21" i="4"/>
  <c r="M21" i="4" s="1"/>
  <c r="G20" i="4"/>
  <c r="J20" i="4" s="1"/>
  <c r="G19" i="4"/>
  <c r="J19" i="4" s="1"/>
  <c r="J14" i="4"/>
  <c r="M14" i="4" s="1"/>
  <c r="J13" i="4"/>
  <c r="L13" i="4" s="1"/>
  <c r="G12" i="4"/>
  <c r="J12" i="4" s="1"/>
  <c r="J11" i="4"/>
  <c r="M11" i="4" s="1"/>
  <c r="M12" i="4" l="1"/>
  <c r="L12" i="4"/>
  <c r="L44" i="4"/>
  <c r="M44" i="4"/>
  <c r="M19" i="4"/>
  <c r="L19" i="4"/>
  <c r="L27" i="4"/>
  <c r="M27" i="4"/>
  <c r="M32" i="4"/>
  <c r="L32" i="4"/>
  <c r="M38" i="4"/>
  <c r="L38" i="4"/>
  <c r="L39" i="4"/>
  <c r="M39" i="4"/>
  <c r="L43" i="4"/>
  <c r="M43" i="4"/>
  <c r="L57" i="4"/>
  <c r="M57" i="4"/>
  <c r="M20" i="4"/>
  <c r="L20" i="4"/>
  <c r="M28" i="4"/>
  <c r="L28" i="4"/>
  <c r="M33" i="4"/>
  <c r="L33" i="4"/>
  <c r="L50" i="4"/>
  <c r="M50" i="4"/>
  <c r="L11" i="4"/>
  <c r="L14" i="4"/>
  <c r="M30" i="4"/>
  <c r="M13" i="4"/>
  <c r="L51" i="4"/>
  <c r="L40" i="4"/>
  <c r="L22" i="4"/>
  <c r="L58" i="4"/>
  <c r="L49" i="4"/>
  <c r="L21" i="4"/>
  <c r="J58" i="3" l="1"/>
  <c r="M58" i="3" s="1"/>
  <c r="G57" i="3"/>
  <c r="J57" i="3" s="1"/>
  <c r="J52" i="3"/>
  <c r="L52" i="3" s="1"/>
  <c r="L51" i="3"/>
  <c r="J51" i="3"/>
  <c r="M51" i="3" s="1"/>
  <c r="G50" i="3"/>
  <c r="J50" i="3" s="1"/>
  <c r="J49" i="3"/>
  <c r="M49" i="3" s="1"/>
  <c r="G49" i="3"/>
  <c r="H44" i="3"/>
  <c r="J44" i="3" s="1"/>
  <c r="H43" i="3"/>
  <c r="G43" i="3"/>
  <c r="J41" i="3"/>
  <c r="M41" i="3" s="1"/>
  <c r="J40" i="3"/>
  <c r="L40" i="3" s="1"/>
  <c r="G39" i="3"/>
  <c r="J39" i="3" s="1"/>
  <c r="G38" i="3"/>
  <c r="J38" i="3" s="1"/>
  <c r="H33" i="3"/>
  <c r="J33" i="3" s="1"/>
  <c r="H32" i="3"/>
  <c r="G32" i="3"/>
  <c r="J30" i="3"/>
  <c r="M30" i="3" s="1"/>
  <c r="J29" i="3"/>
  <c r="L29" i="3" s="1"/>
  <c r="G28" i="3"/>
  <c r="J28" i="3" s="1"/>
  <c r="G27" i="3"/>
  <c r="J27" i="3" s="1"/>
  <c r="J22" i="3"/>
  <c r="M22" i="3" s="1"/>
  <c r="J21" i="3"/>
  <c r="M21" i="3" s="1"/>
  <c r="G20" i="3"/>
  <c r="J20" i="3" s="1"/>
  <c r="L20" i="3" s="1"/>
  <c r="G19" i="3"/>
  <c r="J19" i="3" s="1"/>
  <c r="J14" i="3"/>
  <c r="M14" i="3" s="1"/>
  <c r="J13" i="3"/>
  <c r="M13" i="3" s="1"/>
  <c r="G12" i="3"/>
  <c r="J12" i="3" s="1"/>
  <c r="J11" i="3"/>
  <c r="L11" i="3" s="1"/>
  <c r="J58" i="1"/>
  <c r="M58" i="1" s="1"/>
  <c r="G57" i="1"/>
  <c r="J57" i="1" s="1"/>
  <c r="J52" i="1"/>
  <c r="M52" i="1" s="1"/>
  <c r="J51" i="1"/>
  <c r="M51" i="1" s="1"/>
  <c r="G50" i="1"/>
  <c r="J50" i="1" s="1"/>
  <c r="J49" i="1"/>
  <c r="L49" i="1" s="1"/>
  <c r="G49" i="1"/>
  <c r="H44" i="1"/>
  <c r="J44" i="1" s="1"/>
  <c r="H43" i="1"/>
  <c r="G43" i="1"/>
  <c r="J43" i="1" s="1"/>
  <c r="J41" i="1"/>
  <c r="M41" i="1" s="1"/>
  <c r="J40" i="1"/>
  <c r="M40" i="1" s="1"/>
  <c r="J39" i="1"/>
  <c r="M39" i="1" s="1"/>
  <c r="G39" i="1"/>
  <c r="G38" i="1"/>
  <c r="J38" i="1" s="1"/>
  <c r="H33" i="1"/>
  <c r="J33" i="1" s="1"/>
  <c r="H32" i="1"/>
  <c r="J32" i="1" s="1"/>
  <c r="G32" i="1"/>
  <c r="J30" i="1"/>
  <c r="M30" i="1" s="1"/>
  <c r="M29" i="1"/>
  <c r="J29" i="1"/>
  <c r="L29" i="1" s="1"/>
  <c r="G28" i="1"/>
  <c r="J28" i="1" s="1"/>
  <c r="G27" i="1"/>
  <c r="J27" i="1" s="1"/>
  <c r="J22" i="1"/>
  <c r="M22" i="1" s="1"/>
  <c r="J21" i="1"/>
  <c r="M21" i="1" s="1"/>
  <c r="G20" i="1"/>
  <c r="J20" i="1" s="1"/>
  <c r="G19" i="1"/>
  <c r="J19" i="1" s="1"/>
  <c r="J14" i="1"/>
  <c r="M14" i="1" s="1"/>
  <c r="J13" i="1"/>
  <c r="M13" i="1" s="1"/>
  <c r="G12" i="1"/>
  <c r="J12" i="1" s="1"/>
  <c r="J11" i="1"/>
  <c r="M11" i="1" s="1"/>
  <c r="M52" i="3" l="1"/>
  <c r="J43" i="3"/>
  <c r="M43" i="3" s="1"/>
  <c r="M29" i="3"/>
  <c r="J32" i="3"/>
  <c r="L28" i="3"/>
  <c r="M28" i="3"/>
  <c r="M39" i="3"/>
  <c r="L39" i="3"/>
  <c r="M19" i="3"/>
  <c r="L19" i="3"/>
  <c r="M33" i="3"/>
  <c r="L33" i="3"/>
  <c r="L44" i="3"/>
  <c r="M44" i="3"/>
  <c r="M12" i="3"/>
  <c r="L12" i="3"/>
  <c r="L57" i="3"/>
  <c r="M57" i="3"/>
  <c r="L27" i="3"/>
  <c r="M27" i="3"/>
  <c r="M32" i="3"/>
  <c r="L32" i="3"/>
  <c r="L38" i="3"/>
  <c r="M38" i="3"/>
  <c r="M50" i="3"/>
  <c r="L50" i="3"/>
  <c r="L22" i="3"/>
  <c r="L21" i="3"/>
  <c r="M40" i="3"/>
  <c r="M11" i="3"/>
  <c r="M20" i="3"/>
  <c r="L58" i="3"/>
  <c r="L41" i="3"/>
  <c r="L14" i="3"/>
  <c r="L30" i="3"/>
  <c r="L13" i="3"/>
  <c r="L49" i="3"/>
  <c r="L19" i="1"/>
  <c r="M19" i="1"/>
  <c r="L27" i="1"/>
  <c r="M27" i="1"/>
  <c r="L38" i="1"/>
  <c r="M38" i="1"/>
  <c r="M43" i="1"/>
  <c r="L43" i="1"/>
  <c r="L57" i="1"/>
  <c r="M57" i="1"/>
  <c r="M12" i="1"/>
  <c r="L12" i="1"/>
  <c r="M20" i="1"/>
  <c r="L20" i="1"/>
  <c r="M28" i="1"/>
  <c r="L28" i="1"/>
  <c r="M32" i="1"/>
  <c r="L32" i="1"/>
  <c r="L33" i="1"/>
  <c r="M33" i="1"/>
  <c r="M44" i="1"/>
  <c r="L44" i="1"/>
  <c r="L50" i="1"/>
  <c r="M50" i="1"/>
  <c r="L14" i="1"/>
  <c r="L21" i="1"/>
  <c r="M49" i="1"/>
  <c r="L52" i="1"/>
  <c r="L39" i="1"/>
  <c r="L40" i="1"/>
  <c r="L41" i="1"/>
  <c r="L11" i="1"/>
  <c r="L51" i="1"/>
  <c r="L22" i="1"/>
  <c r="L30" i="1"/>
  <c r="L13" i="1"/>
  <c r="L58" i="1"/>
  <c r="L43" i="3" l="1"/>
</calcChain>
</file>

<file path=xl/sharedStrings.xml><?xml version="1.0" encoding="utf-8"?>
<sst xmlns="http://schemas.openxmlformats.org/spreadsheetml/2006/main" count="1225" uniqueCount="66">
  <si>
    <t>Southern California Gas Company</t>
  </si>
  <si>
    <t>Residential Rates</t>
  </si>
  <si>
    <t>Procurement</t>
  </si>
  <si>
    <t>Transportation</t>
  </si>
  <si>
    <t>New Rate</t>
  </si>
  <si>
    <t>Absolute</t>
  </si>
  <si>
    <t>Customer Type</t>
  </si>
  <si>
    <t>Commodity</t>
  </si>
  <si>
    <t>Rate</t>
  </si>
  <si>
    <t>Charge</t>
  </si>
  <si>
    <t>Effective</t>
  </si>
  <si>
    <t>%</t>
  </si>
  <si>
    <t>Rate Schedule</t>
  </si>
  <si>
    <t>Type</t>
  </si>
  <si>
    <t>¢/therm</t>
  </si>
  <si>
    <t>Change</t>
  </si>
  <si>
    <t>Residential Individually Metered</t>
  </si>
  <si>
    <t>Schedule No. GR</t>
  </si>
  <si>
    <t>GR</t>
  </si>
  <si>
    <t>Baseline</t>
  </si>
  <si>
    <t>Res. Service</t>
  </si>
  <si>
    <t>Non Baseline</t>
  </si>
  <si>
    <t>GT-R</t>
  </si>
  <si>
    <t>Residential Submetered Customer</t>
  </si>
  <si>
    <t>Schedule No. GS</t>
  </si>
  <si>
    <t>GS</t>
  </si>
  <si>
    <t>Multi-Family Service</t>
  </si>
  <si>
    <t>Submetered</t>
  </si>
  <si>
    <t>GT-S</t>
  </si>
  <si>
    <t>Residential Small Master Metered</t>
  </si>
  <si>
    <t>Schedule No. GM-E</t>
  </si>
  <si>
    <t>GM-E</t>
  </si>
  <si>
    <t>Baseline Allowance</t>
  </si>
  <si>
    <t>GT-ME</t>
  </si>
  <si>
    <t>Schedule No. GM-C</t>
  </si>
  <si>
    <t>GM-C</t>
  </si>
  <si>
    <t>All Usage</t>
  </si>
  <si>
    <t>No BL Allowance</t>
  </si>
  <si>
    <t>GT-MC</t>
  </si>
  <si>
    <t>Residential Large Master Metered</t>
  </si>
  <si>
    <t>Schedule No. GM-BE</t>
  </si>
  <si>
    <t>GM-BE</t>
  </si>
  <si>
    <t>GT-MBE</t>
  </si>
  <si>
    <t>Schedule No. GM-BC</t>
  </si>
  <si>
    <t>GM-BC</t>
  </si>
  <si>
    <t xml:space="preserve">No BL Allowance </t>
  </si>
  <si>
    <t>GT-MBC</t>
  </si>
  <si>
    <t>SF Residential GO-AC</t>
  </si>
  <si>
    <t>Schedule No. GO-AC</t>
  </si>
  <si>
    <t>GO-AC</t>
  </si>
  <si>
    <t>Tier I</t>
  </si>
  <si>
    <t>Tier II</t>
  </si>
  <si>
    <t>GTO-AC</t>
  </si>
  <si>
    <t>SF Residential NGV</t>
  </si>
  <si>
    <t>Schedule No. G-NGVR</t>
  </si>
  <si>
    <t>G-NGVR</t>
  </si>
  <si>
    <t>Schedule No. GT-NGVR</t>
  </si>
  <si>
    <t>GT-NGVR</t>
  </si>
  <si>
    <t>Footnotes:</t>
  </si>
  <si>
    <t>1.  Per Advice No. 6213-G</t>
  </si>
  <si>
    <t>2.  Tariff Schedule G-CP Core Procurement Residential &amp; Non Residential</t>
  </si>
  <si>
    <t>3. The Transportation Charge Adjustment is applicable to CARE and Constitutionally exempt customers, which are excluded from funding the CSI-TP.</t>
  </si>
  <si>
    <t>4.  Per Advice Nos. 4896 and 5377, the Cap-and-Trade Cost Exemption is applicable to Sch. Nos. GR, GM, G-10, and G-NGV customers identified by CARB as being Covered Entities.</t>
  </si>
  <si>
    <t>5.  Per Schedule No. G-CCC, Greenhouse Gas California Climate Credit, eligible customers receive a California Climate Credit, if applicable, each April 1st.</t>
  </si>
  <si>
    <t>Residential Rate/ Effective 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</si>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</sst>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00"/>
    <numFmt numFmtId="165" formatCode="00.000"/>
    <numFmt numFmtId="166" formatCode="0.0%"/>
    <numFmt numFmtId="167" formatCode="0.000"/>
    <numFmt numFmtId="168" formatCode="#,##0.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 applyAlignment="1">
      <alignment horizontal="centerContinuous"/>
    </xf>
    <xf numFmtId="0" fontId="1" fillId="0" borderId="0" xfId="1"/>
    <xf numFmtId="0" fontId="3" fillId="2" borderId="4" xfId="1" applyFont="1" applyFill="1" applyBorder="1" applyAlignment="1">
      <alignment horizontal="centerContinuous"/>
    </xf>
    <xf numFmtId="0" fontId="3" fillId="2" borderId="0" xfId="1" applyFont="1" applyFill="1" applyAlignment="1">
      <alignment horizontal="centerContinuous"/>
    </xf>
    <xf numFmtId="0" fontId="3" fillId="2" borderId="5" xfId="1" applyFont="1" applyFill="1" applyBorder="1" applyAlignment="1">
      <alignment horizontal="centerContinuous"/>
    </xf>
    <xf numFmtId="0" fontId="4" fillId="0" borderId="0" xfId="1" applyFont="1"/>
    <xf numFmtId="17" fontId="3" fillId="2" borderId="6" xfId="1" quotePrefix="1" applyNumberFormat="1" applyFont="1" applyFill="1" applyBorder="1" applyAlignment="1">
      <alignment horizontal="centerContinuous"/>
    </xf>
    <xf numFmtId="17" fontId="3" fillId="2" borderId="7" xfId="1" quotePrefix="1" applyNumberFormat="1" applyFont="1" applyFill="1" applyBorder="1" applyAlignment="1">
      <alignment horizontal="centerContinuous"/>
    </xf>
    <xf numFmtId="17" fontId="3" fillId="2" borderId="7" xfId="1" applyNumberFormat="1" applyFont="1" applyFill="1" applyBorder="1" applyAlignment="1">
      <alignment horizontal="centerContinuous"/>
    </xf>
    <xf numFmtId="17" fontId="3" fillId="2" borderId="8" xfId="1" quotePrefix="1" applyNumberFormat="1" applyFont="1" applyFill="1" applyBorder="1" applyAlignment="1">
      <alignment horizontal="centerContinuous"/>
    </xf>
    <xf numFmtId="15" fontId="1" fillId="2" borderId="4" xfId="1" applyNumberFormat="1" applyFill="1" applyBorder="1"/>
    <xf numFmtId="0" fontId="1" fillId="2" borderId="0" xfId="1" applyFill="1"/>
    <xf numFmtId="0" fontId="1" fillId="2" borderId="0" xfId="1" applyFill="1" applyAlignment="1">
      <alignment horizontal="center"/>
    </xf>
    <xf numFmtId="0" fontId="1" fillId="2" borderId="5" xfId="1" applyFill="1" applyBorder="1"/>
    <xf numFmtId="0" fontId="1" fillId="2" borderId="4" xfId="1" applyFill="1" applyBorder="1"/>
    <xf numFmtId="0" fontId="4" fillId="2" borderId="7" xfId="1" applyFont="1" applyFill="1" applyBorder="1"/>
    <xf numFmtId="0" fontId="5" fillId="2" borderId="7" xfId="1" quotePrefix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5" fillId="0" borderId="9" xfId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164" fontId="5" fillId="0" borderId="9" xfId="1" quotePrefix="1" applyNumberFormat="1" applyFont="1" applyBorder="1" applyAlignment="1">
      <alignment horizontal="center"/>
    </xf>
    <xf numFmtId="0" fontId="4" fillId="2" borderId="5" xfId="1" applyFont="1" applyFill="1" applyBorder="1"/>
    <xf numFmtId="0" fontId="5" fillId="0" borderId="10" xfId="1" applyFont="1" applyBorder="1" applyAlignment="1">
      <alignment horizontal="left"/>
    </xf>
    <xf numFmtId="0" fontId="5" fillId="0" borderId="10" xfId="1" applyFont="1" applyBorder="1" applyAlignment="1">
      <alignment horizontal="center"/>
    </xf>
    <xf numFmtId="164" fontId="5" fillId="0" borderId="10" xfId="1" applyNumberFormat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14" fontId="6" fillId="0" borderId="11" xfId="1" applyNumberFormat="1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165" fontId="1" fillId="0" borderId="0" xfId="1" applyNumberFormat="1"/>
    <xf numFmtId="0" fontId="5" fillId="0" borderId="10" xfId="1" applyFont="1" applyBorder="1" applyAlignment="1">
      <alignment horizontal="right"/>
    </xf>
    <xf numFmtId="0" fontId="4" fillId="2" borderId="10" xfId="1" applyFont="1" applyFill="1" applyBorder="1"/>
    <xf numFmtId="165" fontId="4" fillId="0" borderId="9" xfId="1" applyNumberFormat="1" applyFont="1" applyBorder="1"/>
    <xf numFmtId="165" fontId="4" fillId="0" borderId="10" xfId="1" applyNumberFormat="1" applyFont="1" applyBorder="1"/>
    <xf numFmtId="166" fontId="4" fillId="0" borderId="10" xfId="1" applyNumberFormat="1" applyFont="1" applyBorder="1"/>
    <xf numFmtId="165" fontId="7" fillId="0" borderId="10" xfId="1" applyNumberFormat="1" applyFont="1" applyBorder="1"/>
    <xf numFmtId="167" fontId="1" fillId="0" borderId="0" xfId="1" applyNumberFormat="1"/>
    <xf numFmtId="165" fontId="4" fillId="0" borderId="11" xfId="1" applyNumberFormat="1" applyFont="1" applyBorder="1"/>
    <xf numFmtId="0" fontId="4" fillId="2" borderId="12" xfId="1" applyFont="1" applyFill="1" applyBorder="1"/>
    <xf numFmtId="0" fontId="4" fillId="2" borderId="13" xfId="1" applyFont="1" applyFill="1" applyBorder="1"/>
    <xf numFmtId="164" fontId="4" fillId="2" borderId="13" xfId="1" applyNumberFormat="1" applyFont="1" applyFill="1" applyBorder="1"/>
    <xf numFmtId="166" fontId="4" fillId="2" borderId="14" xfId="2" applyNumberFormat="1" applyFont="1" applyFill="1" applyBorder="1"/>
    <xf numFmtId="0" fontId="5" fillId="2" borderId="7" xfId="1" applyFont="1" applyFill="1" applyBorder="1" applyAlignment="1">
      <alignment horizontal="center"/>
    </xf>
    <xf numFmtId="166" fontId="4" fillId="2" borderId="13" xfId="2" applyNumberFormat="1" applyFont="1" applyFill="1" applyBorder="1"/>
    <xf numFmtId="0" fontId="1" fillId="2" borderId="6" xfId="1" applyFill="1" applyBorder="1"/>
    <xf numFmtId="14" fontId="5" fillId="2" borderId="13" xfId="1" applyNumberFormat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8" fillId="0" borderId="0" xfId="1" applyFont="1"/>
    <xf numFmtId="168" fontId="1" fillId="0" borderId="0" xfId="1" applyNumberFormat="1"/>
    <xf numFmtId="0" fontId="1" fillId="0" borderId="0" xfId="1" applyAlignment="1">
      <alignment horizontal="right"/>
    </xf>
    <xf numFmtId="0" fontId="8" fillId="0" borderId="0" xfId="0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2" borderId="1" xfId="1" applyFill="1" applyBorder="1"/>
    <xf numFmtId="0" fontId="1" fillId="2" borderId="2" xfId="1" applyFill="1" applyBorder="1"/>
    <xf numFmtId="0" fontId="1" fillId="2" borderId="2" xfId="1" applyFill="1" applyBorder="1" applyAlignment="1">
      <alignment horizontal="center"/>
    </xf>
    <xf numFmtId="0" fontId="5" fillId="0" borderId="1" xfId="1" applyFont="1" applyBorder="1" applyAlignment="1">
      <alignment horizontal="centerContinuous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9" fontId="0" fillId="0" borderId="0" xfId="2" applyFont="1"/>
    <xf numFmtId="43" fontId="0" fillId="0" borderId="0" xfId="3" applyFont="1"/>
    <xf numFmtId="43" fontId="1" fillId="0" borderId="0" xfId="1" applyNumberFormat="1"/>
    <xf numFmtId="0" fontId="5" fillId="2" borderId="2" xfId="1" applyFont="1" applyFill="1" applyBorder="1" applyAlignment="1">
      <alignment horizontal="center"/>
    </xf>
  </cellXfs>
  <cellStyles count="4">
    <cellStyle name="Comma 3" xfId="3" xr:uid="{63D884A7-6319-4AE0-94B2-A9C9586A3244}"/>
    <cellStyle name="Normal" xfId="0" builtinId="0"/>
    <cellStyle name="Normal 2" xfId="1" xr:uid="{BF2A6DA8-1CFE-4D0D-ABB8-4D2381AE59E3}"/>
    <cellStyle name="Percent 2" xfId="2" xr:uid="{529053FE-1CE1-4298-A1D4-7165814F95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72566-7F07-4118-8E37-0B4BD8F75F53}">
  <sheetPr>
    <pageSetUpPr fitToPage="1"/>
  </sheetPr>
  <dimension ref="A1:S70"/>
  <sheetViews>
    <sheetView zoomScaleNormal="100" workbookViewId="0"/>
  </sheetViews>
  <sheetFormatPr defaultColWidth="8.5703125" defaultRowHeight="12.75" x14ac:dyDescent="0.2"/>
  <cols>
    <col min="1" max="1" width="1.5703125" style="4" customWidth="1"/>
    <col min="2" max="2" width="4" style="4" customWidth="1"/>
    <col min="3" max="3" width="19.140625" style="4" customWidth="1"/>
    <col min="4" max="4" width="11" style="58" customWidth="1"/>
    <col min="5" max="5" width="13" style="4" customWidth="1"/>
    <col min="6" max="6" width="1" style="4" customWidth="1"/>
    <col min="7" max="7" width="12.42578125" style="4" customWidth="1"/>
    <col min="8" max="8" width="13.5703125" style="4" customWidth="1"/>
    <col min="9" max="9" width="1" style="4" customWidth="1"/>
    <col min="10" max="11" width="10.5703125" style="4" customWidth="1"/>
    <col min="12" max="12" width="10.140625" style="4" customWidth="1"/>
    <col min="13" max="13" width="8.5703125" style="4"/>
    <col min="14" max="14" width="1" style="4" customWidth="1"/>
    <col min="15" max="17" width="10.140625" style="4" customWidth="1"/>
    <col min="18" max="16384" width="8.5703125" style="4"/>
  </cols>
  <sheetData>
    <row r="1" spans="1:19" ht="1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7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75" x14ac:dyDescent="0.25">
      <c r="A3" s="9">
        <v>45261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2.1" customHeight="1" x14ac:dyDescent="0.2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45261</v>
      </c>
      <c r="K7" s="30">
        <v>45231</v>
      </c>
      <c r="L7" s="29" t="s">
        <v>15</v>
      </c>
      <c r="M7" s="29" t="s">
        <v>15</v>
      </c>
      <c r="N7" s="25"/>
    </row>
    <row r="8" spans="1:19" ht="5.0999999999999996" customHeight="1" x14ac:dyDescent="0.2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55.822000000000003</v>
      </c>
      <c r="H11" s="38">
        <v>86.49</v>
      </c>
      <c r="I11" s="36"/>
      <c r="J11" s="38">
        <f t="shared" ref="J11:J14" si="0">G11+H11</f>
        <v>142.31200000000001</v>
      </c>
      <c r="K11" s="38">
        <v>154.29599999999999</v>
      </c>
      <c r="L11" s="38">
        <f>+J11-K11</f>
        <v>-11.98399999999998</v>
      </c>
      <c r="M11" s="39">
        <f>+J11/K11-1</f>
        <v>-7.7668896147664146E-2</v>
      </c>
      <c r="N11" s="25"/>
      <c r="P11" s="41"/>
    </row>
    <row r="12" spans="1:19" x14ac:dyDescent="0.2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55.822000000000003</v>
      </c>
      <c r="H12" s="38">
        <v>131.03700000000001</v>
      </c>
      <c r="I12" s="36"/>
      <c r="J12" s="38">
        <f t="shared" si="0"/>
        <v>186.85900000000001</v>
      </c>
      <c r="K12" s="38">
        <v>198.84300000000002</v>
      </c>
      <c r="L12" s="38">
        <f>+J12-K12</f>
        <v>-11.984000000000009</v>
      </c>
      <c r="M12" s="39">
        <f>+J12/K12-1</f>
        <v>-6.0268654164340796E-2</v>
      </c>
      <c r="N12" s="25"/>
      <c r="P12" s="41"/>
    </row>
    <row r="13" spans="1:19" x14ac:dyDescent="0.2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86.49</v>
      </c>
      <c r="I13" s="36"/>
      <c r="J13" s="38">
        <f t="shared" si="0"/>
        <v>86.49</v>
      </c>
      <c r="K13" s="38">
        <v>86.49</v>
      </c>
      <c r="L13" s="38">
        <f>+J13-K13</f>
        <v>0</v>
      </c>
      <c r="M13" s="39">
        <f>+J13/K13-1</f>
        <v>0</v>
      </c>
      <c r="N13" s="25"/>
      <c r="P13" s="41"/>
    </row>
    <row r="14" spans="1:19" x14ac:dyDescent="0.2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131.03700000000001</v>
      </c>
      <c r="I14" s="36"/>
      <c r="J14" s="38">
        <f t="shared" si="0"/>
        <v>131.03700000000001</v>
      </c>
      <c r="K14" s="38">
        <v>131.03700000000001</v>
      </c>
      <c r="L14" s="38">
        <f>+J14-K14</f>
        <v>0</v>
      </c>
      <c r="M14" s="39">
        <f>+J14/K14-1</f>
        <v>0</v>
      </c>
      <c r="N14" s="25"/>
      <c r="P14" s="41"/>
    </row>
    <row r="15" spans="1:19" x14ac:dyDescent="0.2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3499999999999996" customHeight="1" x14ac:dyDescent="0.2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55.822000000000003</v>
      </c>
      <c r="H19" s="38">
        <v>86.49</v>
      </c>
      <c r="I19" s="36"/>
      <c r="J19" s="38">
        <f t="shared" ref="J19:J22" si="1">G19+H19</f>
        <v>142.31200000000001</v>
      </c>
      <c r="K19" s="38">
        <v>154.29599999999999</v>
      </c>
      <c r="L19" s="38">
        <f>+J19-K19</f>
        <v>-11.98399999999998</v>
      </c>
      <c r="M19" s="39">
        <f>+J19/K19-1</f>
        <v>-7.7668896147664146E-2</v>
      </c>
      <c r="N19" s="25"/>
      <c r="P19" s="41"/>
    </row>
    <row r="20" spans="1:16" x14ac:dyDescent="0.2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55.822000000000003</v>
      </c>
      <c r="H20" s="38">
        <v>131.03700000000001</v>
      </c>
      <c r="I20" s="36"/>
      <c r="J20" s="38">
        <f t="shared" si="1"/>
        <v>186.85900000000001</v>
      </c>
      <c r="K20" s="38">
        <v>198.84300000000002</v>
      </c>
      <c r="L20" s="38">
        <f>+J20-K20</f>
        <v>-11.984000000000009</v>
      </c>
      <c r="M20" s="39">
        <f>+J20/K20-1</f>
        <v>-6.0268654164340796E-2</v>
      </c>
      <c r="N20" s="25"/>
      <c r="P20" s="41"/>
    </row>
    <row r="21" spans="1:16" x14ac:dyDescent="0.2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86.49</v>
      </c>
      <c r="I21" s="36"/>
      <c r="J21" s="38">
        <f t="shared" si="1"/>
        <v>86.49</v>
      </c>
      <c r="K21" s="38">
        <v>86.49</v>
      </c>
      <c r="L21" s="38">
        <f>+J21-K21</f>
        <v>0</v>
      </c>
      <c r="M21" s="39">
        <f>+J21/K21-1</f>
        <v>0</v>
      </c>
      <c r="N21" s="25"/>
      <c r="P21" s="41"/>
    </row>
    <row r="22" spans="1:16" x14ac:dyDescent="0.2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131.03700000000001</v>
      </c>
      <c r="I22" s="36"/>
      <c r="J22" s="38">
        <f t="shared" si="1"/>
        <v>131.03700000000001</v>
      </c>
      <c r="K22" s="38">
        <v>131.03700000000001</v>
      </c>
      <c r="L22" s="38">
        <f>+J22-K22</f>
        <v>0</v>
      </c>
      <c r="M22" s="39">
        <f>+J22/K22-1</f>
        <v>0</v>
      </c>
      <c r="N22" s="25"/>
      <c r="P22" s="41"/>
    </row>
    <row r="23" spans="1:16" x14ac:dyDescent="0.2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55.822000000000003</v>
      </c>
      <c r="H27" s="38">
        <v>86.49</v>
      </c>
      <c r="I27" s="36"/>
      <c r="J27" s="38">
        <f t="shared" ref="J27:J30" si="2">G27+H27</f>
        <v>142.31200000000001</v>
      </c>
      <c r="K27" s="38">
        <v>154.29599999999999</v>
      </c>
      <c r="L27" s="38">
        <f>+J27-K27</f>
        <v>-11.98399999999998</v>
      </c>
      <c r="M27" s="39">
        <f>+J27/K27-1</f>
        <v>-7.7668896147664146E-2</v>
      </c>
      <c r="N27" s="25"/>
      <c r="P27" s="41"/>
    </row>
    <row r="28" spans="1:16" x14ac:dyDescent="0.2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55.822000000000003</v>
      </c>
      <c r="H28" s="38">
        <v>131.03700000000001</v>
      </c>
      <c r="I28" s="36"/>
      <c r="J28" s="38">
        <f t="shared" si="2"/>
        <v>186.85900000000001</v>
      </c>
      <c r="K28" s="38">
        <v>198.84300000000002</v>
      </c>
      <c r="L28" s="38">
        <f>+J28-K28</f>
        <v>-11.984000000000009</v>
      </c>
      <c r="M28" s="39">
        <f>+J28/K28-1</f>
        <v>-6.0268654164340796E-2</v>
      </c>
      <c r="N28" s="25"/>
      <c r="P28" s="41"/>
    </row>
    <row r="29" spans="1:16" x14ac:dyDescent="0.2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86.49</v>
      </c>
      <c r="I29" s="36"/>
      <c r="J29" s="38">
        <f t="shared" si="2"/>
        <v>86.49</v>
      </c>
      <c r="K29" s="38">
        <v>86.49</v>
      </c>
      <c r="L29" s="38">
        <f>+J29-K29</f>
        <v>0</v>
      </c>
      <c r="M29" s="39">
        <f>+J29/K29-1</f>
        <v>0</v>
      </c>
      <c r="N29" s="25"/>
      <c r="P29" s="41"/>
    </row>
    <row r="30" spans="1:16" x14ac:dyDescent="0.2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131.03700000000001</v>
      </c>
      <c r="I30" s="36"/>
      <c r="J30" s="38">
        <f t="shared" si="2"/>
        <v>131.03700000000001</v>
      </c>
      <c r="K30" s="38">
        <v>131.03700000000001</v>
      </c>
      <c r="L30" s="38">
        <f>+J30-K30</f>
        <v>0</v>
      </c>
      <c r="M30" s="39">
        <f>+J30/K30-1</f>
        <v>0</v>
      </c>
      <c r="N30" s="25"/>
      <c r="P30" s="41"/>
    </row>
    <row r="31" spans="1:16" x14ac:dyDescent="0.2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55.822000000000003</v>
      </c>
      <c r="H32" s="38">
        <f>H28</f>
        <v>131.03700000000001</v>
      </c>
      <c r="I32" s="36"/>
      <c r="J32" s="38">
        <f>G32+H32</f>
        <v>186.85900000000001</v>
      </c>
      <c r="K32" s="38">
        <v>198.84300000000002</v>
      </c>
      <c r="L32" s="38">
        <f>+J32-K32</f>
        <v>-11.984000000000009</v>
      </c>
      <c r="M32" s="39">
        <f>+J32/K32-1</f>
        <v>-6.0268654164340796E-2</v>
      </c>
      <c r="N32" s="25"/>
      <c r="P32" s="41"/>
    </row>
    <row r="33" spans="1:17" x14ac:dyDescent="0.2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131.03700000000001</v>
      </c>
      <c r="I33" s="36"/>
      <c r="J33" s="38">
        <f>G33+H33</f>
        <v>131.03700000000001</v>
      </c>
      <c r="K33" s="38">
        <v>131.03700000000001</v>
      </c>
      <c r="L33" s="38">
        <f>+J33-K33</f>
        <v>0</v>
      </c>
      <c r="M33" s="39">
        <f>+J33/K33-1</f>
        <v>0</v>
      </c>
      <c r="N33" s="25"/>
      <c r="P33" s="41"/>
    </row>
    <row r="34" spans="1:17" x14ac:dyDescent="0.2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" customHeight="1" x14ac:dyDescent="0.2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55.822000000000003</v>
      </c>
      <c r="H38" s="38">
        <v>52.292000000000002</v>
      </c>
      <c r="I38" s="36"/>
      <c r="J38" s="38">
        <f t="shared" ref="J38:J41" si="3">G38+H38</f>
        <v>108.114</v>
      </c>
      <c r="K38" s="38">
        <v>120.098</v>
      </c>
      <c r="L38" s="38">
        <f>+J38-K38</f>
        <v>-11.983999999999995</v>
      </c>
      <c r="M38" s="39">
        <f>+J38/K38-1</f>
        <v>-9.9785175440057272E-2</v>
      </c>
      <c r="N38" s="25"/>
      <c r="P38" s="41"/>
    </row>
    <row r="39" spans="1:17" x14ac:dyDescent="0.2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55.822000000000003</v>
      </c>
      <c r="H39" s="38">
        <v>76.775000000000006</v>
      </c>
      <c r="I39" s="36"/>
      <c r="J39" s="38">
        <f t="shared" si="3"/>
        <v>132.59700000000001</v>
      </c>
      <c r="K39" s="38">
        <v>144.58100000000002</v>
      </c>
      <c r="L39" s="38">
        <f>+J39-K39</f>
        <v>-11.984000000000009</v>
      </c>
      <c r="M39" s="39">
        <f>+J39/K39-1</f>
        <v>-8.2887793001846788E-2</v>
      </c>
      <c r="N39" s="25"/>
      <c r="P39" s="41"/>
    </row>
    <row r="40" spans="1:17" x14ac:dyDescent="0.2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52.292000000000002</v>
      </c>
      <c r="I40" s="36"/>
      <c r="J40" s="38">
        <f t="shared" si="3"/>
        <v>52.292000000000002</v>
      </c>
      <c r="K40" s="38">
        <v>52.292000000000002</v>
      </c>
      <c r="L40" s="38">
        <f>+J40-K40</f>
        <v>0</v>
      </c>
      <c r="M40" s="39">
        <f>+J40/K40-1</f>
        <v>0</v>
      </c>
      <c r="N40" s="25"/>
      <c r="P40" s="41"/>
    </row>
    <row r="41" spans="1:17" x14ac:dyDescent="0.2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76.775000000000006</v>
      </c>
      <c r="I41" s="36"/>
      <c r="J41" s="38">
        <f t="shared" si="3"/>
        <v>76.775000000000006</v>
      </c>
      <c r="K41" s="38">
        <v>76.775000000000006</v>
      </c>
      <c r="L41" s="38">
        <f>+J41-K41</f>
        <v>0</v>
      </c>
      <c r="M41" s="39">
        <f>+J41/K41-1</f>
        <v>0</v>
      </c>
      <c r="N41" s="25"/>
      <c r="P41" s="41"/>
    </row>
    <row r="42" spans="1:17" x14ac:dyDescent="0.2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55.822000000000003</v>
      </c>
      <c r="H43" s="38">
        <f>H39</f>
        <v>76.775000000000006</v>
      </c>
      <c r="I43" s="36"/>
      <c r="J43" s="38">
        <f>G43+H43</f>
        <v>132.59700000000001</v>
      </c>
      <c r="K43" s="38">
        <v>144.58100000000002</v>
      </c>
      <c r="L43" s="38">
        <f>+J43-K43</f>
        <v>-11.984000000000009</v>
      </c>
      <c r="M43" s="39">
        <f>+J43/K43-1</f>
        <v>-8.2887793001846788E-2</v>
      </c>
      <c r="N43" s="25"/>
      <c r="P43" s="41"/>
    </row>
    <row r="44" spans="1:17" x14ac:dyDescent="0.2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76.775000000000006</v>
      </c>
      <c r="I44" s="36"/>
      <c r="J44" s="38">
        <f>G44+H44</f>
        <v>76.775000000000006</v>
      </c>
      <c r="K44" s="38">
        <v>76.775000000000006</v>
      </c>
      <c r="L44" s="38">
        <f>+J44-K44</f>
        <v>0</v>
      </c>
      <c r="M44" s="39">
        <f>+J44/K44-1</f>
        <v>0</v>
      </c>
      <c r="N44" s="25"/>
      <c r="P44" s="41"/>
    </row>
    <row r="45" spans="1:17" x14ac:dyDescent="0.2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35" customHeight="1" x14ac:dyDescent="0.2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55.822000000000003</v>
      </c>
      <c r="H49" s="38">
        <v>86.49</v>
      </c>
      <c r="I49" s="36"/>
      <c r="J49" s="38">
        <f t="shared" ref="J49:J52" si="4">G49+H49</f>
        <v>142.31200000000001</v>
      </c>
      <c r="K49" s="38">
        <v>154.29599999999999</v>
      </c>
      <c r="L49" s="38">
        <f>+J49-K49</f>
        <v>-11.98399999999998</v>
      </c>
      <c r="M49" s="39">
        <f>+J49/K49-1</f>
        <v>-7.7668896147664146E-2</v>
      </c>
      <c r="N49" s="25"/>
      <c r="P49" s="41"/>
    </row>
    <row r="50" spans="1:17" x14ac:dyDescent="0.2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55.822000000000003</v>
      </c>
      <c r="H50" s="38">
        <v>131.03700000000001</v>
      </c>
      <c r="I50" s="36"/>
      <c r="J50" s="38">
        <f t="shared" si="4"/>
        <v>186.85900000000001</v>
      </c>
      <c r="K50" s="38">
        <v>198.84300000000002</v>
      </c>
      <c r="L50" s="38">
        <f>+J50-K50</f>
        <v>-11.984000000000009</v>
      </c>
      <c r="M50" s="39">
        <f>+J50/K50-1</f>
        <v>-6.0268654164340796E-2</v>
      </c>
      <c r="N50" s="25"/>
      <c r="P50" s="41"/>
    </row>
    <row r="51" spans="1:17" x14ac:dyDescent="0.2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86.49</v>
      </c>
      <c r="I51" s="36"/>
      <c r="J51" s="38">
        <f t="shared" si="4"/>
        <v>86.49</v>
      </c>
      <c r="K51" s="38">
        <v>86.49</v>
      </c>
      <c r="L51" s="38">
        <f>+J51-K51</f>
        <v>0</v>
      </c>
      <c r="M51" s="39">
        <f>+J51/K51-1</f>
        <v>0</v>
      </c>
      <c r="N51" s="25"/>
      <c r="P51" s="41"/>
    </row>
    <row r="52" spans="1:17" x14ac:dyDescent="0.2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131.03700000000001</v>
      </c>
      <c r="I52" s="36"/>
      <c r="J52" s="38">
        <f t="shared" si="4"/>
        <v>131.03700000000001</v>
      </c>
      <c r="K52" s="38">
        <v>131.03700000000001</v>
      </c>
      <c r="L52" s="38">
        <f>+J52-K52</f>
        <v>0</v>
      </c>
      <c r="M52" s="39">
        <f>+J52/K52-1</f>
        <v>0</v>
      </c>
      <c r="N52" s="25"/>
      <c r="P52" s="41"/>
    </row>
    <row r="53" spans="1:17" x14ac:dyDescent="0.2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35" customHeight="1" x14ac:dyDescent="0.2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55.822000000000003</v>
      </c>
      <c r="H57" s="38">
        <v>51.652999999999999</v>
      </c>
      <c r="I57" s="36"/>
      <c r="J57" s="38">
        <f>G57+H57</f>
        <v>107.47499999999999</v>
      </c>
      <c r="K57" s="38">
        <v>119.459</v>
      </c>
      <c r="L57" s="38">
        <f>+J57-K57</f>
        <v>-11.984000000000009</v>
      </c>
      <c r="M57" s="39">
        <f>+J57/K57-1</f>
        <v>-0.10031893787826796</v>
      </c>
      <c r="N57" s="25"/>
      <c r="P57" s="41"/>
    </row>
    <row r="58" spans="1:17" x14ac:dyDescent="0.2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51.652999999999999</v>
      </c>
      <c r="I58" s="36"/>
      <c r="J58" s="38">
        <f>G58+H58</f>
        <v>51.652999999999999</v>
      </c>
      <c r="K58" s="38">
        <v>51.652999999999999</v>
      </c>
      <c r="L58" s="38">
        <f>+J58-K58</f>
        <v>0</v>
      </c>
      <c r="M58" s="39">
        <f>+J58/K58-1</f>
        <v>0</v>
      </c>
      <c r="N58" s="25"/>
      <c r="P58" s="41"/>
    </row>
    <row r="59" spans="1:17" x14ac:dyDescent="0.2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">
      <c r="B62" s="52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">
      <c r="B63" s="55" t="s">
        <v>59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B64" s="55" t="s">
        <v>60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">
      <c r="B65" s="55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">
      <c r="B66" s="55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">
      <c r="B67" s="55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">
      <c r="B68" s="52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">
      <c r="B69" s="52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">
      <c r="B70" s="52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D839A-9A34-416B-BEFE-FCDDE54C51B9}">
  <sheetPr>
    <pageSetUpPr fitToPage="1"/>
  </sheetPr>
  <dimension ref="A1:S70"/>
  <sheetViews>
    <sheetView zoomScaleNormal="100" workbookViewId="0"/>
  </sheetViews>
  <sheetFormatPr defaultColWidth="8.5703125" defaultRowHeight="12.75" x14ac:dyDescent="0.2"/>
  <cols>
    <col min="1" max="1" width="1.5703125" style="4" customWidth="1"/>
    <col min="2" max="2" width="4" style="4" customWidth="1"/>
    <col min="3" max="3" width="19.140625" style="4" customWidth="1"/>
    <col min="4" max="4" width="11" style="58" customWidth="1"/>
    <col min="5" max="5" width="13" style="4" customWidth="1"/>
    <col min="6" max="6" width="1" style="4" customWidth="1"/>
    <col min="7" max="7" width="12.42578125" style="4" customWidth="1"/>
    <col min="8" max="8" width="13.5703125" style="4" customWidth="1"/>
    <col min="9" max="9" width="1" style="4" customWidth="1"/>
    <col min="10" max="11" width="10.5703125" style="4" customWidth="1"/>
    <col min="12" max="12" width="10.140625" style="4" customWidth="1"/>
    <col min="13" max="13" width="8.5703125" style="4"/>
    <col min="14" max="14" width="1" style="4" customWidth="1"/>
    <col min="15" max="17" width="10.140625" style="4" customWidth="1"/>
    <col min="18" max="16384" width="8.5703125" style="4"/>
  </cols>
  <sheetData>
    <row r="1" spans="1:19" ht="1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7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75" x14ac:dyDescent="0.25">
      <c r="A3" s="9">
        <v>45505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2.1" customHeight="1" x14ac:dyDescent="0.2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45505</v>
      </c>
      <c r="K7" s="30">
        <v>45474</v>
      </c>
      <c r="L7" s="29" t="s">
        <v>15</v>
      </c>
      <c r="M7" s="29" t="s">
        <v>15</v>
      </c>
      <c r="N7" s="25"/>
    </row>
    <row r="8" spans="1:19" ht="5.0999999999999996" customHeight="1" x14ac:dyDescent="0.2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27.864000000000001</v>
      </c>
      <c r="H11" s="38">
        <v>93.587000000000003</v>
      </c>
      <c r="I11" s="36"/>
      <c r="J11" s="38">
        <f t="shared" ref="J11:J12" si="0">G11+H11</f>
        <v>121.45100000000001</v>
      </c>
      <c r="K11" s="38">
        <v>121.124</v>
      </c>
      <c r="L11" s="38">
        <f>+J11-K11</f>
        <v>0.32700000000001239</v>
      </c>
      <c r="M11" s="39">
        <f>+J11/K11-1</f>
        <v>2.6997126911265656E-3</v>
      </c>
      <c r="N11" s="25"/>
      <c r="P11" s="41"/>
    </row>
    <row r="12" spans="1:19" x14ac:dyDescent="0.2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27.864000000000001</v>
      </c>
      <c r="H12" s="38">
        <v>136.65299999999999</v>
      </c>
      <c r="I12" s="36"/>
      <c r="J12" s="38">
        <f t="shared" si="0"/>
        <v>164.517</v>
      </c>
      <c r="K12" s="38">
        <v>164.19</v>
      </c>
      <c r="L12" s="38">
        <f>+J12-K12</f>
        <v>0.32699999999999818</v>
      </c>
      <c r="M12" s="39">
        <f>+J12/K12-1</f>
        <v>1.9915951032341006E-3</v>
      </c>
      <c r="N12" s="25"/>
      <c r="P12" s="41"/>
    </row>
    <row r="13" spans="1:19" x14ac:dyDescent="0.2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93.587000000000003</v>
      </c>
      <c r="I13" s="36"/>
      <c r="J13" s="38">
        <f>G13+H13</f>
        <v>93.587000000000003</v>
      </c>
      <c r="K13" s="38">
        <v>93.587000000000003</v>
      </c>
      <c r="L13" s="38">
        <v>0</v>
      </c>
      <c r="M13" s="39">
        <v>0</v>
      </c>
      <c r="N13" s="25"/>
      <c r="P13" s="41"/>
    </row>
    <row r="14" spans="1:19" x14ac:dyDescent="0.2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136.65299999999999</v>
      </c>
      <c r="I14" s="36"/>
      <c r="J14" s="38">
        <f>G14+H14</f>
        <v>136.65299999999999</v>
      </c>
      <c r="K14" s="38">
        <v>136.65299999999999</v>
      </c>
      <c r="L14" s="38">
        <v>0</v>
      </c>
      <c r="M14" s="39">
        <v>0</v>
      </c>
      <c r="N14" s="25"/>
      <c r="P14" s="41"/>
    </row>
    <row r="15" spans="1:19" x14ac:dyDescent="0.2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3499999999999996" customHeight="1" x14ac:dyDescent="0.2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27.864000000000001</v>
      </c>
      <c r="H19" s="38">
        <v>93.587000000000003</v>
      </c>
      <c r="I19" s="36"/>
      <c r="J19" s="38">
        <f t="shared" ref="J19:J22" si="1">G19+H19</f>
        <v>121.45100000000001</v>
      </c>
      <c r="K19" s="38">
        <v>121.124</v>
      </c>
      <c r="L19" s="38">
        <f>+J19-K19</f>
        <v>0.32700000000001239</v>
      </c>
      <c r="M19" s="39">
        <f>+J19/K19-1</f>
        <v>2.6997126911265656E-3</v>
      </c>
      <c r="N19" s="25"/>
      <c r="P19" s="41"/>
    </row>
    <row r="20" spans="1:16" x14ac:dyDescent="0.2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27.864000000000001</v>
      </c>
      <c r="H20" s="38">
        <v>136.65299999999999</v>
      </c>
      <c r="I20" s="36"/>
      <c r="J20" s="38">
        <f t="shared" si="1"/>
        <v>164.517</v>
      </c>
      <c r="K20" s="38">
        <v>164.19</v>
      </c>
      <c r="L20" s="38">
        <f>+J20-K20</f>
        <v>0.32699999999999818</v>
      </c>
      <c r="M20" s="39">
        <f>+J20/K20-1</f>
        <v>1.9915951032341006E-3</v>
      </c>
      <c r="N20" s="25"/>
      <c r="P20" s="41"/>
    </row>
    <row r="21" spans="1:16" x14ac:dyDescent="0.2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93.587000000000003</v>
      </c>
      <c r="I21" s="36"/>
      <c r="J21" s="38">
        <f t="shared" si="1"/>
        <v>93.587000000000003</v>
      </c>
      <c r="K21" s="38">
        <v>93.587000000000003</v>
      </c>
      <c r="L21" s="38">
        <f>+J21-K21</f>
        <v>0</v>
      </c>
      <c r="M21" s="39">
        <f>+J21/K21-1</f>
        <v>0</v>
      </c>
      <c r="N21" s="25"/>
      <c r="P21" s="41"/>
    </row>
    <row r="22" spans="1:16" x14ac:dyDescent="0.2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136.65299999999999</v>
      </c>
      <c r="I22" s="36"/>
      <c r="J22" s="38">
        <f t="shared" si="1"/>
        <v>136.65299999999999</v>
      </c>
      <c r="K22" s="38">
        <v>136.65299999999999</v>
      </c>
      <c r="L22" s="38">
        <f>+J22-K22</f>
        <v>0</v>
      </c>
      <c r="M22" s="39">
        <f>+J22/K22-1</f>
        <v>0</v>
      </c>
      <c r="N22" s="25"/>
      <c r="P22" s="41"/>
    </row>
    <row r="23" spans="1:16" x14ac:dyDescent="0.2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27.864000000000001</v>
      </c>
      <c r="H27" s="38">
        <v>93.587000000000003</v>
      </c>
      <c r="I27" s="36"/>
      <c r="J27" s="38">
        <f t="shared" ref="J27:J30" si="2">G27+H27</f>
        <v>121.45100000000001</v>
      </c>
      <c r="K27" s="38">
        <v>121.124</v>
      </c>
      <c r="L27" s="38">
        <f>+J27-K27</f>
        <v>0.32700000000001239</v>
      </c>
      <c r="M27" s="39">
        <f>+J27/K27-1</f>
        <v>2.6997126911265656E-3</v>
      </c>
      <c r="N27" s="25"/>
      <c r="P27" s="41"/>
    </row>
    <row r="28" spans="1:16" x14ac:dyDescent="0.2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27.864000000000001</v>
      </c>
      <c r="H28" s="38">
        <v>136.65299999999999</v>
      </c>
      <c r="I28" s="36"/>
      <c r="J28" s="38">
        <f t="shared" si="2"/>
        <v>164.517</v>
      </c>
      <c r="K28" s="38">
        <v>164.19</v>
      </c>
      <c r="L28" s="38">
        <f>+J28-K28</f>
        <v>0.32699999999999818</v>
      </c>
      <c r="M28" s="39">
        <f>+J28/K28-1</f>
        <v>1.9915951032341006E-3</v>
      </c>
      <c r="N28" s="25"/>
      <c r="P28" s="41"/>
    </row>
    <row r="29" spans="1:16" x14ac:dyDescent="0.2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93.587000000000003</v>
      </c>
      <c r="I29" s="36"/>
      <c r="J29" s="38">
        <f t="shared" si="2"/>
        <v>93.587000000000003</v>
      </c>
      <c r="K29" s="38">
        <v>93.587000000000003</v>
      </c>
      <c r="L29" s="38">
        <f>+J29-K29</f>
        <v>0</v>
      </c>
      <c r="M29" s="39">
        <f>+J29/K29-1</f>
        <v>0</v>
      </c>
      <c r="N29" s="25"/>
      <c r="P29" s="41"/>
    </row>
    <row r="30" spans="1:16" x14ac:dyDescent="0.2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136.65299999999999</v>
      </c>
      <c r="I30" s="36"/>
      <c r="J30" s="38">
        <f t="shared" si="2"/>
        <v>136.65299999999999</v>
      </c>
      <c r="K30" s="38">
        <v>136.65299999999999</v>
      </c>
      <c r="L30" s="38">
        <f>+J30-K30</f>
        <v>0</v>
      </c>
      <c r="M30" s="39">
        <f>+J30/K30-1</f>
        <v>0</v>
      </c>
      <c r="N30" s="25"/>
      <c r="P30" s="41"/>
    </row>
    <row r="31" spans="1:16" x14ac:dyDescent="0.2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27.864000000000001</v>
      </c>
      <c r="H32" s="38">
        <f>H28</f>
        <v>136.65299999999999</v>
      </c>
      <c r="I32" s="36"/>
      <c r="J32" s="38">
        <f>G32+H32</f>
        <v>164.517</v>
      </c>
      <c r="K32" s="38">
        <v>164.19</v>
      </c>
      <c r="L32" s="38">
        <f>+J32-K32</f>
        <v>0.32699999999999818</v>
      </c>
      <c r="M32" s="39">
        <f>+J32/K32-1</f>
        <v>1.9915951032341006E-3</v>
      </c>
      <c r="N32" s="25"/>
      <c r="P32" s="41"/>
    </row>
    <row r="33" spans="1:17" x14ac:dyDescent="0.2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136.65299999999999</v>
      </c>
      <c r="I33" s="36"/>
      <c r="J33" s="38">
        <f>G33+H33</f>
        <v>136.65299999999999</v>
      </c>
      <c r="K33" s="38">
        <v>136.65299999999999</v>
      </c>
      <c r="L33" s="38">
        <f>+J33-K33</f>
        <v>0</v>
      </c>
      <c r="M33" s="39">
        <f>+J33/K33-1</f>
        <v>0</v>
      </c>
      <c r="N33" s="25"/>
      <c r="P33" s="41"/>
    </row>
    <row r="34" spans="1:17" x14ac:dyDescent="0.2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" customHeight="1" x14ac:dyDescent="0.2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27.864000000000001</v>
      </c>
      <c r="H38" s="38">
        <v>59.896999999999998</v>
      </c>
      <c r="I38" s="36"/>
      <c r="J38" s="38">
        <f t="shared" ref="J38:J41" si="3">G38+H38</f>
        <v>87.760999999999996</v>
      </c>
      <c r="K38" s="38">
        <v>87.433999999999997</v>
      </c>
      <c r="L38" s="38">
        <f>+J38-K38</f>
        <v>0.32699999999999818</v>
      </c>
      <c r="M38" s="39">
        <f>+J38/K38-1</f>
        <v>3.7399638584532102E-3</v>
      </c>
      <c r="N38" s="25"/>
      <c r="P38" s="41"/>
    </row>
    <row r="39" spans="1:17" x14ac:dyDescent="0.2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27.864000000000001</v>
      </c>
      <c r="H39" s="38">
        <v>83.831000000000003</v>
      </c>
      <c r="I39" s="36"/>
      <c r="J39" s="38">
        <f t="shared" si="3"/>
        <v>111.69500000000001</v>
      </c>
      <c r="K39" s="38">
        <v>111.36799999999999</v>
      </c>
      <c r="L39" s="38">
        <f>+J39-K39</f>
        <v>0.32700000000001239</v>
      </c>
      <c r="M39" s="39">
        <f>+J39/K39-1</f>
        <v>2.9362114790605354E-3</v>
      </c>
      <c r="N39" s="25"/>
      <c r="P39" s="41"/>
    </row>
    <row r="40" spans="1:17" x14ac:dyDescent="0.2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59.896999999999998</v>
      </c>
      <c r="I40" s="36"/>
      <c r="J40" s="38">
        <f t="shared" si="3"/>
        <v>59.896999999999998</v>
      </c>
      <c r="K40" s="38">
        <v>59.896999999999998</v>
      </c>
      <c r="L40" s="38">
        <f>+J40-K40</f>
        <v>0</v>
      </c>
      <c r="M40" s="39">
        <f>+J40/K40-1</f>
        <v>0</v>
      </c>
      <c r="N40" s="25"/>
      <c r="P40" s="41"/>
    </row>
    <row r="41" spans="1:17" x14ac:dyDescent="0.2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83.831000000000003</v>
      </c>
      <c r="I41" s="36"/>
      <c r="J41" s="38">
        <f t="shared" si="3"/>
        <v>83.831000000000003</v>
      </c>
      <c r="K41" s="38">
        <v>83.831000000000003</v>
      </c>
      <c r="L41" s="38">
        <f>+J41-K41</f>
        <v>0</v>
      </c>
      <c r="M41" s="39">
        <f>+J41/K41-1</f>
        <v>0</v>
      </c>
      <c r="N41" s="25"/>
      <c r="P41" s="41"/>
    </row>
    <row r="42" spans="1:17" x14ac:dyDescent="0.2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27.864000000000001</v>
      </c>
      <c r="H43" s="38">
        <f>H39</f>
        <v>83.831000000000003</v>
      </c>
      <c r="I43" s="36"/>
      <c r="J43" s="38">
        <f>G43+H43</f>
        <v>111.69500000000001</v>
      </c>
      <c r="K43" s="38">
        <v>111.36799999999999</v>
      </c>
      <c r="L43" s="38">
        <f>+J43-K43</f>
        <v>0.32700000000001239</v>
      </c>
      <c r="M43" s="39">
        <f>+J43/K43-1</f>
        <v>2.9362114790605354E-3</v>
      </c>
      <c r="N43" s="25"/>
      <c r="P43" s="41"/>
    </row>
    <row r="44" spans="1:17" x14ac:dyDescent="0.2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83.831000000000003</v>
      </c>
      <c r="I44" s="36"/>
      <c r="J44" s="38">
        <f>G44+H44</f>
        <v>83.831000000000003</v>
      </c>
      <c r="K44" s="38">
        <v>83.831000000000003</v>
      </c>
      <c r="L44" s="38">
        <f>+J44-K44</f>
        <v>0</v>
      </c>
      <c r="M44" s="39">
        <f>+J44/K44-1</f>
        <v>0</v>
      </c>
      <c r="N44" s="25"/>
      <c r="P44" s="41"/>
    </row>
    <row r="45" spans="1:17" x14ac:dyDescent="0.2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35" customHeight="1" x14ac:dyDescent="0.2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27.864000000000001</v>
      </c>
      <c r="H49" s="38">
        <v>93.587000000000003</v>
      </c>
      <c r="I49" s="36"/>
      <c r="J49" s="38">
        <f t="shared" ref="J49:J52" si="4">G49+H49</f>
        <v>121.45100000000001</v>
      </c>
      <c r="K49" s="38">
        <v>121.124</v>
      </c>
      <c r="L49" s="38">
        <f>+J49-K49</f>
        <v>0.32700000000001239</v>
      </c>
      <c r="M49" s="39">
        <f>+J49/K49-1</f>
        <v>2.6997126911265656E-3</v>
      </c>
      <c r="N49" s="25"/>
      <c r="P49" s="41"/>
    </row>
    <row r="50" spans="1:17" x14ac:dyDescent="0.2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27.864000000000001</v>
      </c>
      <c r="H50" s="38">
        <v>136.65299999999999</v>
      </c>
      <c r="I50" s="36"/>
      <c r="J50" s="38">
        <f t="shared" si="4"/>
        <v>164.517</v>
      </c>
      <c r="K50" s="38">
        <v>164.19</v>
      </c>
      <c r="L50" s="38">
        <f>+J50-K50</f>
        <v>0.32699999999999818</v>
      </c>
      <c r="M50" s="39">
        <f>+J50/K50-1</f>
        <v>1.9915951032341006E-3</v>
      </c>
      <c r="N50" s="25"/>
      <c r="P50" s="41"/>
    </row>
    <row r="51" spans="1:17" x14ac:dyDescent="0.2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93.587000000000003</v>
      </c>
      <c r="I51" s="36"/>
      <c r="J51" s="38">
        <f t="shared" si="4"/>
        <v>93.587000000000003</v>
      </c>
      <c r="K51" s="38">
        <v>93.587000000000003</v>
      </c>
      <c r="L51" s="38">
        <f>+J51-K51</f>
        <v>0</v>
      </c>
      <c r="M51" s="39">
        <f>+J51/K51-1</f>
        <v>0</v>
      </c>
      <c r="N51" s="25"/>
      <c r="P51" s="41"/>
    </row>
    <row r="52" spans="1:17" x14ac:dyDescent="0.2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136.65299999999999</v>
      </c>
      <c r="I52" s="36"/>
      <c r="J52" s="38">
        <f t="shared" si="4"/>
        <v>136.65299999999999</v>
      </c>
      <c r="K52" s="38">
        <v>136.65299999999999</v>
      </c>
      <c r="L52" s="38">
        <f>+J52-K52</f>
        <v>0</v>
      </c>
      <c r="M52" s="39">
        <f>+J52/K52-1</f>
        <v>0</v>
      </c>
      <c r="N52" s="25"/>
      <c r="P52" s="41"/>
    </row>
    <row r="53" spans="1:17" x14ac:dyDescent="0.2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35" customHeight="1" x14ac:dyDescent="0.2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27.864000000000001</v>
      </c>
      <c r="H57" s="38">
        <v>58.616999999999997</v>
      </c>
      <c r="I57" s="36"/>
      <c r="J57" s="38">
        <f>G57+H57</f>
        <v>86.480999999999995</v>
      </c>
      <c r="K57" s="38">
        <v>86.153999999999996</v>
      </c>
      <c r="L57" s="38">
        <f>+J57-K57</f>
        <v>0.32699999999999818</v>
      </c>
      <c r="M57" s="39">
        <f>+J57/K57-1</f>
        <v>3.7955289365554368E-3</v>
      </c>
      <c r="N57" s="25"/>
      <c r="P57" s="41"/>
    </row>
    <row r="58" spans="1:17" x14ac:dyDescent="0.2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58.616999999999997</v>
      </c>
      <c r="I58" s="36"/>
      <c r="J58" s="38">
        <f>G58+H58</f>
        <v>58.616999999999997</v>
      </c>
      <c r="K58" s="38">
        <v>58.616999999999997</v>
      </c>
      <c r="L58" s="38">
        <f>+J58-K58</f>
        <v>0</v>
      </c>
      <c r="M58" s="39">
        <f>+J58/K58-1</f>
        <v>0</v>
      </c>
      <c r="N58" s="25"/>
      <c r="P58" s="41"/>
    </row>
    <row r="59" spans="1:17" x14ac:dyDescent="0.2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">
      <c r="B62" s="52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">
      <c r="B63" s="55" t="s">
        <v>59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B64" s="55" t="s">
        <v>60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">
      <c r="B65" s="55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">
      <c r="B66" s="55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">
      <c r="B67" s="55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">
      <c r="B68" s="52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">
      <c r="B69" s="52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">
      <c r="B70" s="52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F907E-EC59-4FC1-B3E2-5F074D16EEE9}">
  <sheetPr>
    <pageSetUpPr fitToPage="1"/>
  </sheetPr>
  <dimension ref="A1:S70"/>
  <sheetViews>
    <sheetView zoomScaleNormal="100" workbookViewId="0"/>
  </sheetViews>
  <sheetFormatPr defaultColWidth="8.5703125" defaultRowHeight="12.75" x14ac:dyDescent="0.2"/>
  <cols>
    <col min="1" max="1" width="1.5703125" style="4" customWidth="1"/>
    <col min="2" max="2" width="4" style="4" customWidth="1"/>
    <col min="3" max="3" width="19.140625" style="4" customWidth="1"/>
    <col min="4" max="4" width="11" style="58" customWidth="1"/>
    <col min="5" max="5" width="13" style="4" customWidth="1"/>
    <col min="6" max="6" width="1" style="4" customWidth="1"/>
    <col min="7" max="7" width="12.42578125" style="4" customWidth="1"/>
    <col min="8" max="8" width="13.5703125" style="4" customWidth="1"/>
    <col min="9" max="9" width="1" style="4" customWidth="1"/>
    <col min="10" max="11" width="10.5703125" style="4" customWidth="1"/>
    <col min="12" max="12" width="10.140625" style="4" customWidth="1"/>
    <col min="13" max="13" width="8.5703125" style="4"/>
    <col min="14" max="14" width="1" style="4" customWidth="1"/>
    <col min="15" max="17" width="10.140625" style="4" customWidth="1"/>
    <col min="18" max="16384" width="8.5703125" style="4"/>
  </cols>
  <sheetData>
    <row r="1" spans="1:19" ht="1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7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75" x14ac:dyDescent="0.25">
      <c r="A3" s="9">
        <v>45536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2.1" customHeight="1" x14ac:dyDescent="0.2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45536</v>
      </c>
      <c r="K7" s="30">
        <v>45505</v>
      </c>
      <c r="L7" s="29" t="s">
        <v>15</v>
      </c>
      <c r="M7" s="29" t="s">
        <v>15</v>
      </c>
      <c r="N7" s="25"/>
    </row>
    <row r="8" spans="1:19" ht="5.0999999999999996" customHeight="1" x14ac:dyDescent="0.2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27.625999999999998</v>
      </c>
      <c r="H11" s="38">
        <v>93.587000000000003</v>
      </c>
      <c r="I11" s="36"/>
      <c r="J11" s="38">
        <f t="shared" ref="J11:J12" si="0">G11+H11</f>
        <v>121.21299999999999</v>
      </c>
      <c r="K11" s="38">
        <v>121.45100000000001</v>
      </c>
      <c r="L11" s="38">
        <f>+J11-K11</f>
        <v>-0.23800000000001376</v>
      </c>
      <c r="M11" s="39">
        <f>+J11/K11-1</f>
        <v>-1.9596380433262173E-3</v>
      </c>
      <c r="N11" s="25"/>
      <c r="P11" s="41"/>
    </row>
    <row r="12" spans="1:19" x14ac:dyDescent="0.2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27.625999999999998</v>
      </c>
      <c r="H12" s="38">
        <v>136.65299999999999</v>
      </c>
      <c r="I12" s="36"/>
      <c r="J12" s="38">
        <f t="shared" si="0"/>
        <v>164.279</v>
      </c>
      <c r="K12" s="38">
        <v>164.517</v>
      </c>
      <c r="L12" s="38">
        <f>+J12-K12</f>
        <v>-0.23799999999999955</v>
      </c>
      <c r="M12" s="39">
        <f>+J12/K12-1</f>
        <v>-1.446659007883655E-3</v>
      </c>
      <c r="N12" s="25"/>
      <c r="P12" s="41"/>
    </row>
    <row r="13" spans="1:19" x14ac:dyDescent="0.2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93.587000000000003</v>
      </c>
      <c r="I13" s="36"/>
      <c r="J13" s="38">
        <f>G13+H13</f>
        <v>93.587000000000003</v>
      </c>
      <c r="K13" s="38">
        <v>93.587000000000003</v>
      </c>
      <c r="L13" s="38">
        <v>0</v>
      </c>
      <c r="M13" s="39">
        <v>0</v>
      </c>
      <c r="N13" s="25"/>
      <c r="P13" s="41"/>
    </row>
    <row r="14" spans="1:19" x14ac:dyDescent="0.2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136.65299999999999</v>
      </c>
      <c r="I14" s="36"/>
      <c r="J14" s="38">
        <f>G14+H14</f>
        <v>136.65299999999999</v>
      </c>
      <c r="K14" s="38">
        <v>136.65299999999999</v>
      </c>
      <c r="L14" s="38">
        <v>0</v>
      </c>
      <c r="M14" s="39">
        <v>0</v>
      </c>
      <c r="N14" s="25"/>
      <c r="P14" s="41"/>
    </row>
    <row r="15" spans="1:19" x14ac:dyDescent="0.2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3499999999999996" customHeight="1" x14ac:dyDescent="0.2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27.625999999999998</v>
      </c>
      <c r="H19" s="38">
        <v>93.587000000000003</v>
      </c>
      <c r="I19" s="36"/>
      <c r="J19" s="38">
        <f t="shared" ref="J19:J22" si="1">G19+H19</f>
        <v>121.21299999999999</v>
      </c>
      <c r="K19" s="38">
        <v>121.45100000000001</v>
      </c>
      <c r="L19" s="38">
        <f>+J19-K19</f>
        <v>-0.23800000000001376</v>
      </c>
      <c r="M19" s="39">
        <f>+J19/K19-1</f>
        <v>-1.9596380433262173E-3</v>
      </c>
      <c r="N19" s="25"/>
      <c r="P19" s="41"/>
    </row>
    <row r="20" spans="1:16" x14ac:dyDescent="0.2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27.625999999999998</v>
      </c>
      <c r="H20" s="38">
        <v>136.65299999999999</v>
      </c>
      <c r="I20" s="36"/>
      <c r="J20" s="38">
        <f t="shared" si="1"/>
        <v>164.279</v>
      </c>
      <c r="K20" s="38">
        <v>164.517</v>
      </c>
      <c r="L20" s="38">
        <f>+J20-K20</f>
        <v>-0.23799999999999955</v>
      </c>
      <c r="M20" s="39">
        <f>+J20/K20-1</f>
        <v>-1.446659007883655E-3</v>
      </c>
      <c r="N20" s="25"/>
      <c r="P20" s="41"/>
    </row>
    <row r="21" spans="1:16" x14ac:dyDescent="0.2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93.587000000000003</v>
      </c>
      <c r="I21" s="36"/>
      <c r="J21" s="38">
        <f t="shared" si="1"/>
        <v>93.587000000000003</v>
      </c>
      <c r="K21" s="38">
        <v>93.587000000000003</v>
      </c>
      <c r="L21" s="38">
        <f>+J21-K21</f>
        <v>0</v>
      </c>
      <c r="M21" s="39">
        <f>+J21/K21-1</f>
        <v>0</v>
      </c>
      <c r="N21" s="25"/>
      <c r="P21" s="41"/>
    </row>
    <row r="22" spans="1:16" x14ac:dyDescent="0.2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136.65299999999999</v>
      </c>
      <c r="I22" s="36"/>
      <c r="J22" s="38">
        <f t="shared" si="1"/>
        <v>136.65299999999999</v>
      </c>
      <c r="K22" s="38">
        <v>136.65299999999999</v>
      </c>
      <c r="L22" s="38">
        <f>+J22-K22</f>
        <v>0</v>
      </c>
      <c r="M22" s="39">
        <f>+J22/K22-1</f>
        <v>0</v>
      </c>
      <c r="N22" s="25"/>
      <c r="P22" s="41"/>
    </row>
    <row r="23" spans="1:16" x14ac:dyDescent="0.2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27.625999999999998</v>
      </c>
      <c r="H27" s="38">
        <v>93.587000000000003</v>
      </c>
      <c r="I27" s="36"/>
      <c r="J27" s="38">
        <f t="shared" ref="J27:J30" si="2">G27+H27</f>
        <v>121.21299999999999</v>
      </c>
      <c r="K27" s="38">
        <v>121.45100000000001</v>
      </c>
      <c r="L27" s="38">
        <f>+J27-K27</f>
        <v>-0.23800000000001376</v>
      </c>
      <c r="M27" s="39">
        <f>+J27/K27-1</f>
        <v>-1.9596380433262173E-3</v>
      </c>
      <c r="N27" s="25"/>
      <c r="P27" s="41"/>
    </row>
    <row r="28" spans="1:16" x14ac:dyDescent="0.2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27.625999999999998</v>
      </c>
      <c r="H28" s="38">
        <v>136.65299999999999</v>
      </c>
      <c r="I28" s="36"/>
      <c r="J28" s="38">
        <f t="shared" si="2"/>
        <v>164.279</v>
      </c>
      <c r="K28" s="38">
        <v>164.517</v>
      </c>
      <c r="L28" s="38">
        <f>+J28-K28</f>
        <v>-0.23799999999999955</v>
      </c>
      <c r="M28" s="39">
        <f>+J28/K28-1</f>
        <v>-1.446659007883655E-3</v>
      </c>
      <c r="N28" s="25"/>
      <c r="P28" s="41"/>
    </row>
    <row r="29" spans="1:16" x14ac:dyDescent="0.2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93.587000000000003</v>
      </c>
      <c r="I29" s="36"/>
      <c r="J29" s="38">
        <f t="shared" si="2"/>
        <v>93.587000000000003</v>
      </c>
      <c r="K29" s="38">
        <v>93.587000000000003</v>
      </c>
      <c r="L29" s="38">
        <f>+J29-K29</f>
        <v>0</v>
      </c>
      <c r="M29" s="39">
        <f>+J29/K29-1</f>
        <v>0</v>
      </c>
      <c r="N29" s="25"/>
      <c r="P29" s="41"/>
    </row>
    <row r="30" spans="1:16" x14ac:dyDescent="0.2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136.65299999999999</v>
      </c>
      <c r="I30" s="36"/>
      <c r="J30" s="38">
        <f t="shared" si="2"/>
        <v>136.65299999999999</v>
      </c>
      <c r="K30" s="38">
        <v>136.65299999999999</v>
      </c>
      <c r="L30" s="38">
        <f>+J30-K30</f>
        <v>0</v>
      </c>
      <c r="M30" s="39">
        <f>+J30/K30-1</f>
        <v>0</v>
      </c>
      <c r="N30" s="25"/>
      <c r="P30" s="41"/>
    </row>
    <row r="31" spans="1:16" x14ac:dyDescent="0.2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27.625999999999998</v>
      </c>
      <c r="H32" s="38">
        <f>H28</f>
        <v>136.65299999999999</v>
      </c>
      <c r="I32" s="36"/>
      <c r="J32" s="38">
        <f>G32+H32</f>
        <v>164.279</v>
      </c>
      <c r="K32" s="38">
        <v>164.517</v>
      </c>
      <c r="L32" s="38">
        <f>+J32-K32</f>
        <v>-0.23799999999999955</v>
      </c>
      <c r="M32" s="39">
        <f>+J32/K32-1</f>
        <v>-1.446659007883655E-3</v>
      </c>
      <c r="N32" s="25"/>
      <c r="P32" s="41"/>
    </row>
    <row r="33" spans="1:17" x14ac:dyDescent="0.2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136.65299999999999</v>
      </c>
      <c r="I33" s="36"/>
      <c r="J33" s="38">
        <f>G33+H33</f>
        <v>136.65299999999999</v>
      </c>
      <c r="K33" s="38">
        <v>136.65299999999999</v>
      </c>
      <c r="L33" s="38">
        <f>+J33-K33</f>
        <v>0</v>
      </c>
      <c r="M33" s="39">
        <f>+J33/K33-1</f>
        <v>0</v>
      </c>
      <c r="N33" s="25"/>
      <c r="P33" s="41"/>
    </row>
    <row r="34" spans="1:17" x14ac:dyDescent="0.2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" customHeight="1" x14ac:dyDescent="0.2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27.625999999999998</v>
      </c>
      <c r="H38" s="38">
        <v>59.896999999999998</v>
      </c>
      <c r="I38" s="36"/>
      <c r="J38" s="38">
        <f t="shared" ref="J38:J41" si="3">G38+H38</f>
        <v>87.522999999999996</v>
      </c>
      <c r="K38" s="38">
        <v>87.760999999999996</v>
      </c>
      <c r="L38" s="38">
        <f>+J38-K38</f>
        <v>-0.23799999999999955</v>
      </c>
      <c r="M38" s="39">
        <f>+J38/K38-1</f>
        <v>-2.7119107576257795E-3</v>
      </c>
      <c r="N38" s="25"/>
      <c r="P38" s="41"/>
    </row>
    <row r="39" spans="1:17" x14ac:dyDescent="0.2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27.625999999999998</v>
      </c>
      <c r="H39" s="38">
        <v>83.831000000000003</v>
      </c>
      <c r="I39" s="36"/>
      <c r="J39" s="38">
        <f t="shared" si="3"/>
        <v>111.45699999999999</v>
      </c>
      <c r="K39" s="38">
        <v>111.69500000000001</v>
      </c>
      <c r="L39" s="38">
        <f>+J39-K39</f>
        <v>-0.23800000000001376</v>
      </c>
      <c r="M39" s="39">
        <f>+J39/K39-1</f>
        <v>-2.1308026321680273E-3</v>
      </c>
      <c r="N39" s="25"/>
      <c r="P39" s="41"/>
    </row>
    <row r="40" spans="1:17" x14ac:dyDescent="0.2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59.896999999999998</v>
      </c>
      <c r="I40" s="36"/>
      <c r="J40" s="38">
        <f t="shared" si="3"/>
        <v>59.896999999999998</v>
      </c>
      <c r="K40" s="38">
        <v>59.896999999999998</v>
      </c>
      <c r="L40" s="38">
        <f>+J40-K40</f>
        <v>0</v>
      </c>
      <c r="M40" s="39">
        <f>+J40/K40-1</f>
        <v>0</v>
      </c>
      <c r="N40" s="25"/>
      <c r="P40" s="41"/>
    </row>
    <row r="41" spans="1:17" x14ac:dyDescent="0.2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83.831000000000003</v>
      </c>
      <c r="I41" s="36"/>
      <c r="J41" s="38">
        <f t="shared" si="3"/>
        <v>83.831000000000003</v>
      </c>
      <c r="K41" s="38">
        <v>83.831000000000003</v>
      </c>
      <c r="L41" s="38">
        <f>+J41-K41</f>
        <v>0</v>
      </c>
      <c r="M41" s="39">
        <f>+J41/K41-1</f>
        <v>0</v>
      </c>
      <c r="N41" s="25"/>
      <c r="P41" s="41"/>
    </row>
    <row r="42" spans="1:17" x14ac:dyDescent="0.2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27.625999999999998</v>
      </c>
      <c r="H43" s="38">
        <f>H39</f>
        <v>83.831000000000003</v>
      </c>
      <c r="I43" s="36"/>
      <c r="J43" s="38">
        <f>G43+H43</f>
        <v>111.45699999999999</v>
      </c>
      <c r="K43" s="38">
        <v>111.69500000000001</v>
      </c>
      <c r="L43" s="38">
        <f>+J43-K43</f>
        <v>-0.23800000000001376</v>
      </c>
      <c r="M43" s="39">
        <f>+J43/K43-1</f>
        <v>-2.1308026321680273E-3</v>
      </c>
      <c r="N43" s="25"/>
      <c r="P43" s="41"/>
    </row>
    <row r="44" spans="1:17" x14ac:dyDescent="0.2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83.831000000000003</v>
      </c>
      <c r="I44" s="36"/>
      <c r="J44" s="38">
        <f>G44+H44</f>
        <v>83.831000000000003</v>
      </c>
      <c r="K44" s="38">
        <v>83.831000000000003</v>
      </c>
      <c r="L44" s="38">
        <f>+J44-K44</f>
        <v>0</v>
      </c>
      <c r="M44" s="39">
        <f>+J44/K44-1</f>
        <v>0</v>
      </c>
      <c r="N44" s="25"/>
      <c r="P44" s="41"/>
    </row>
    <row r="45" spans="1:17" x14ac:dyDescent="0.2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35" customHeight="1" x14ac:dyDescent="0.2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27.625999999999998</v>
      </c>
      <c r="H49" s="38">
        <v>93.587000000000003</v>
      </c>
      <c r="I49" s="36"/>
      <c r="J49" s="38">
        <f t="shared" ref="J49:J52" si="4">G49+H49</f>
        <v>121.21299999999999</v>
      </c>
      <c r="K49" s="38">
        <v>121.45100000000001</v>
      </c>
      <c r="L49" s="38">
        <f>+J49-K49</f>
        <v>-0.23800000000001376</v>
      </c>
      <c r="M49" s="39">
        <f>+J49/K49-1</f>
        <v>-1.9596380433262173E-3</v>
      </c>
      <c r="N49" s="25"/>
      <c r="P49" s="41"/>
    </row>
    <row r="50" spans="1:17" x14ac:dyDescent="0.2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27.625999999999998</v>
      </c>
      <c r="H50" s="38">
        <v>136.65299999999999</v>
      </c>
      <c r="I50" s="36"/>
      <c r="J50" s="38">
        <f t="shared" si="4"/>
        <v>164.279</v>
      </c>
      <c r="K50" s="38">
        <v>164.517</v>
      </c>
      <c r="L50" s="38">
        <f>+J50-K50</f>
        <v>-0.23799999999999955</v>
      </c>
      <c r="M50" s="39">
        <f>+J50/K50-1</f>
        <v>-1.446659007883655E-3</v>
      </c>
      <c r="N50" s="25"/>
      <c r="P50" s="41"/>
    </row>
    <row r="51" spans="1:17" x14ac:dyDescent="0.2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93.587000000000003</v>
      </c>
      <c r="I51" s="36"/>
      <c r="J51" s="38">
        <f t="shared" si="4"/>
        <v>93.587000000000003</v>
      </c>
      <c r="K51" s="38">
        <v>93.587000000000003</v>
      </c>
      <c r="L51" s="38">
        <f>+J51-K51</f>
        <v>0</v>
      </c>
      <c r="M51" s="39">
        <f>+J51/K51-1</f>
        <v>0</v>
      </c>
      <c r="N51" s="25"/>
      <c r="P51" s="41"/>
    </row>
    <row r="52" spans="1:17" x14ac:dyDescent="0.2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136.65299999999999</v>
      </c>
      <c r="I52" s="36"/>
      <c r="J52" s="38">
        <f t="shared" si="4"/>
        <v>136.65299999999999</v>
      </c>
      <c r="K52" s="38">
        <v>136.65299999999999</v>
      </c>
      <c r="L52" s="38">
        <f>+J52-K52</f>
        <v>0</v>
      </c>
      <c r="M52" s="39">
        <f>+J52/K52-1</f>
        <v>0</v>
      </c>
      <c r="N52" s="25"/>
      <c r="P52" s="41"/>
    </row>
    <row r="53" spans="1:17" x14ac:dyDescent="0.2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35" customHeight="1" x14ac:dyDescent="0.2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27.625999999999998</v>
      </c>
      <c r="H57" s="38">
        <v>58.616999999999997</v>
      </c>
      <c r="I57" s="36"/>
      <c r="J57" s="38">
        <f>G57+H57</f>
        <v>86.242999999999995</v>
      </c>
      <c r="K57" s="38">
        <v>86.480999999999995</v>
      </c>
      <c r="L57" s="38">
        <f>+J57-K57</f>
        <v>-0.23799999999999955</v>
      </c>
      <c r="M57" s="39">
        <f>+J57/K57-1</f>
        <v>-2.752049583145455E-3</v>
      </c>
      <c r="N57" s="25"/>
      <c r="P57" s="41"/>
    </row>
    <row r="58" spans="1:17" x14ac:dyDescent="0.2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58.616999999999997</v>
      </c>
      <c r="I58" s="36"/>
      <c r="J58" s="38">
        <f>G58+H58</f>
        <v>58.616999999999997</v>
      </c>
      <c r="K58" s="38">
        <v>58.616999999999997</v>
      </c>
      <c r="L58" s="38">
        <f>+J58-K58</f>
        <v>0</v>
      </c>
      <c r="M58" s="39">
        <f>+J58/K58-1</f>
        <v>0</v>
      </c>
      <c r="N58" s="25"/>
      <c r="P58" s="41"/>
    </row>
    <row r="59" spans="1:17" x14ac:dyDescent="0.2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">
      <c r="B62" s="52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">
      <c r="B63" s="55" t="s">
        <v>59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B64" s="55" t="s">
        <v>60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">
      <c r="B65" s="55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">
      <c r="B66" s="55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">
      <c r="B67" s="55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">
      <c r="B68" s="52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">
      <c r="B69" s="52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">
      <c r="B70" s="52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5F4D6-EB40-495C-86AE-7A0E1315E1AC}">
  <sheetPr>
    <pageSetUpPr fitToPage="1"/>
  </sheetPr>
  <dimension ref="A1:S70"/>
  <sheetViews>
    <sheetView tabSelected="1" zoomScaleNormal="100" workbookViewId="0"/>
  </sheetViews>
  <sheetFormatPr defaultColWidth="8.5703125" defaultRowHeight="12.75" x14ac:dyDescent="0.2"/>
  <cols>
    <col min="1" max="1" width="1.5703125" style="4" customWidth="1"/>
    <col min="2" max="2" width="4" style="4" customWidth="1"/>
    <col min="3" max="3" width="19.140625" style="4" customWidth="1"/>
    <col min="4" max="4" width="11" style="58" customWidth="1"/>
    <col min="5" max="5" width="13" style="4" customWidth="1"/>
    <col min="6" max="6" width="1" style="4" customWidth="1"/>
    <col min="7" max="7" width="12.42578125" style="4" customWidth="1"/>
    <col min="8" max="8" width="13.5703125" style="4" customWidth="1"/>
    <col min="9" max="9" width="1" style="4" customWidth="1"/>
    <col min="10" max="11" width="10.5703125" style="4" customWidth="1"/>
    <col min="12" max="12" width="10.140625" style="4" customWidth="1"/>
    <col min="13" max="13" width="8.5703125" style="4"/>
    <col min="14" max="14" width="1" style="4" customWidth="1"/>
    <col min="15" max="17" width="10.140625" style="4" customWidth="1"/>
    <col min="18" max="16384" width="8.5703125" style="4"/>
  </cols>
  <sheetData>
    <row r="1" spans="1:19" ht="1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7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75" x14ac:dyDescent="0.25">
      <c r="A3" s="9">
        <v>45566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2.1" customHeight="1" x14ac:dyDescent="0.2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45566</v>
      </c>
      <c r="K7" s="30">
        <v>45536</v>
      </c>
      <c r="L7" s="29" t="s">
        <v>15</v>
      </c>
      <c r="M7" s="29" t="s">
        <v>15</v>
      </c>
      <c r="N7" s="25"/>
    </row>
    <row r="8" spans="1:19" ht="5.0999999999999996" customHeight="1" x14ac:dyDescent="0.2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34.74</v>
      </c>
      <c r="H11" s="38">
        <v>93.587000000000003</v>
      </c>
      <c r="I11" s="36"/>
      <c r="J11" s="38">
        <f t="shared" ref="J11:J12" si="0">G11+H11</f>
        <v>128.327</v>
      </c>
      <c r="K11" s="38">
        <v>121.21299999999999</v>
      </c>
      <c r="L11" s="38">
        <f>+J11-K11</f>
        <v>7.1140000000000043</v>
      </c>
      <c r="M11" s="39">
        <f>+J11/K11-1</f>
        <v>5.8690074496959843E-2</v>
      </c>
      <c r="N11" s="25"/>
      <c r="P11" s="41"/>
    </row>
    <row r="12" spans="1:19" x14ac:dyDescent="0.2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34.74</v>
      </c>
      <c r="H12" s="38">
        <v>136.65199999999999</v>
      </c>
      <c r="I12" s="36"/>
      <c r="J12" s="38">
        <f t="shared" si="0"/>
        <v>171.392</v>
      </c>
      <c r="K12" s="38">
        <v>164.279</v>
      </c>
      <c r="L12" s="38">
        <f>+J12-K12</f>
        <v>7.1129999999999995</v>
      </c>
      <c r="M12" s="39">
        <f>+J12/K12-1</f>
        <v>4.3298291321471449E-2</v>
      </c>
      <c r="N12" s="25"/>
      <c r="P12" s="41"/>
    </row>
    <row r="13" spans="1:19" x14ac:dyDescent="0.2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93.587000000000003</v>
      </c>
      <c r="I13" s="36"/>
      <c r="J13" s="38">
        <f>G13+H13</f>
        <v>93.587000000000003</v>
      </c>
      <c r="K13" s="38">
        <v>93.587000000000003</v>
      </c>
      <c r="L13" s="38">
        <v>0</v>
      </c>
      <c r="M13" s="39">
        <v>0</v>
      </c>
      <c r="N13" s="25"/>
      <c r="P13" s="41"/>
    </row>
    <row r="14" spans="1:19" x14ac:dyDescent="0.2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136.65199999999999</v>
      </c>
      <c r="I14" s="36"/>
      <c r="J14" s="38">
        <f>G14+H14</f>
        <v>136.65199999999999</v>
      </c>
      <c r="K14" s="38">
        <v>136.65299999999999</v>
      </c>
      <c r="L14" s="38">
        <v>0</v>
      </c>
      <c r="M14" s="39">
        <v>0</v>
      </c>
      <c r="N14" s="25"/>
      <c r="P14" s="41"/>
    </row>
    <row r="15" spans="1:19" x14ac:dyDescent="0.2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3499999999999996" customHeight="1" x14ac:dyDescent="0.2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34.74</v>
      </c>
      <c r="H19" s="38">
        <v>93.587000000000003</v>
      </c>
      <c r="I19" s="36"/>
      <c r="J19" s="38">
        <f t="shared" ref="J19:J22" si="1">G19+H19</f>
        <v>128.327</v>
      </c>
      <c r="K19" s="38">
        <v>121.21299999999999</v>
      </c>
      <c r="L19" s="38">
        <f>+J19-K19</f>
        <v>7.1140000000000043</v>
      </c>
      <c r="M19" s="39">
        <f>+J19/K19-1</f>
        <v>5.8690074496959843E-2</v>
      </c>
      <c r="N19" s="25"/>
      <c r="P19" s="41"/>
    </row>
    <row r="20" spans="1:16" x14ac:dyDescent="0.2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34.74</v>
      </c>
      <c r="H20" s="38">
        <v>136.65199999999999</v>
      </c>
      <c r="I20" s="36"/>
      <c r="J20" s="38">
        <f t="shared" si="1"/>
        <v>171.392</v>
      </c>
      <c r="K20" s="38">
        <v>164.279</v>
      </c>
      <c r="L20" s="38">
        <f>+J20-K20</f>
        <v>7.1129999999999995</v>
      </c>
      <c r="M20" s="39">
        <f>+J20/K20-1</f>
        <v>4.3298291321471449E-2</v>
      </c>
      <c r="N20" s="25"/>
      <c r="P20" s="41"/>
    </row>
    <row r="21" spans="1:16" x14ac:dyDescent="0.2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93.587000000000003</v>
      </c>
      <c r="I21" s="36"/>
      <c r="J21" s="38">
        <f t="shared" si="1"/>
        <v>93.587000000000003</v>
      </c>
      <c r="K21" s="38">
        <v>93.587000000000003</v>
      </c>
      <c r="L21" s="38">
        <f>+J21-K21</f>
        <v>0</v>
      </c>
      <c r="M21" s="39">
        <f>+J21/K21-1</f>
        <v>0</v>
      </c>
      <c r="N21" s="25"/>
      <c r="P21" s="41"/>
    </row>
    <row r="22" spans="1:16" x14ac:dyDescent="0.2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136.65199999999999</v>
      </c>
      <c r="I22" s="36"/>
      <c r="J22" s="38">
        <f t="shared" si="1"/>
        <v>136.65199999999999</v>
      </c>
      <c r="K22" s="38">
        <v>136.65299999999999</v>
      </c>
      <c r="L22" s="38">
        <f>+J22-K22</f>
        <v>-1.0000000000047748E-3</v>
      </c>
      <c r="M22" s="39">
        <f>+J22/K22-1</f>
        <v>-7.3178049512234722E-6</v>
      </c>
      <c r="N22" s="25"/>
      <c r="P22" s="41"/>
    </row>
    <row r="23" spans="1:16" x14ac:dyDescent="0.2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34.74</v>
      </c>
      <c r="H27" s="38">
        <v>93.587000000000003</v>
      </c>
      <c r="I27" s="36"/>
      <c r="J27" s="38">
        <f t="shared" ref="J27:J30" si="2">G27+H27</f>
        <v>128.327</v>
      </c>
      <c r="K27" s="38">
        <v>121.21299999999999</v>
      </c>
      <c r="L27" s="38">
        <f>+J27-K27</f>
        <v>7.1140000000000043</v>
      </c>
      <c r="M27" s="39">
        <f>+J27/K27-1</f>
        <v>5.8690074496959843E-2</v>
      </c>
      <c r="N27" s="25"/>
      <c r="P27" s="41"/>
    </row>
    <row r="28" spans="1:16" x14ac:dyDescent="0.2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34.74</v>
      </c>
      <c r="H28" s="38">
        <v>136.65199999999999</v>
      </c>
      <c r="I28" s="36"/>
      <c r="J28" s="38">
        <f t="shared" si="2"/>
        <v>171.392</v>
      </c>
      <c r="K28" s="38">
        <v>164.279</v>
      </c>
      <c r="L28" s="38">
        <f>+J28-K28</f>
        <v>7.1129999999999995</v>
      </c>
      <c r="M28" s="39">
        <f>+J28/K28-1</f>
        <v>4.3298291321471449E-2</v>
      </c>
      <c r="N28" s="25"/>
      <c r="P28" s="41"/>
    </row>
    <row r="29" spans="1:16" x14ac:dyDescent="0.2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93.587000000000003</v>
      </c>
      <c r="I29" s="36"/>
      <c r="J29" s="38">
        <f t="shared" si="2"/>
        <v>93.587000000000003</v>
      </c>
      <c r="K29" s="38">
        <v>93.587000000000003</v>
      </c>
      <c r="L29" s="38">
        <f>+J29-K29</f>
        <v>0</v>
      </c>
      <c r="M29" s="39">
        <f>+J29/K29-1</f>
        <v>0</v>
      </c>
      <c r="N29" s="25"/>
      <c r="P29" s="41"/>
    </row>
    <row r="30" spans="1:16" x14ac:dyDescent="0.2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136.65199999999999</v>
      </c>
      <c r="I30" s="36"/>
      <c r="J30" s="38">
        <f t="shared" si="2"/>
        <v>136.65199999999999</v>
      </c>
      <c r="K30" s="38">
        <v>136.65299999999999</v>
      </c>
      <c r="L30" s="38">
        <f>+J30-K30</f>
        <v>-1.0000000000047748E-3</v>
      </c>
      <c r="M30" s="39">
        <f>+J30/K30-1</f>
        <v>-7.3178049512234722E-6</v>
      </c>
      <c r="N30" s="25"/>
      <c r="P30" s="41"/>
    </row>
    <row r="31" spans="1:16" x14ac:dyDescent="0.2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34.74</v>
      </c>
      <c r="H32" s="38">
        <f>H28</f>
        <v>136.65199999999999</v>
      </c>
      <c r="I32" s="36"/>
      <c r="J32" s="38">
        <f>G32+H32</f>
        <v>171.392</v>
      </c>
      <c r="K32" s="38">
        <v>164.279</v>
      </c>
      <c r="L32" s="38">
        <f>+J32-K32</f>
        <v>7.1129999999999995</v>
      </c>
      <c r="M32" s="39">
        <f>+J32/K32-1</f>
        <v>4.3298291321471449E-2</v>
      </c>
      <c r="N32" s="25"/>
      <c r="P32" s="41"/>
    </row>
    <row r="33" spans="1:17" x14ac:dyDescent="0.2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136.65199999999999</v>
      </c>
      <c r="I33" s="36"/>
      <c r="J33" s="38">
        <f>G33+H33</f>
        <v>136.65199999999999</v>
      </c>
      <c r="K33" s="38">
        <v>136.65299999999999</v>
      </c>
      <c r="L33" s="38">
        <f>+J33-K33</f>
        <v>-1.0000000000047748E-3</v>
      </c>
      <c r="M33" s="39">
        <f>+J33/K33-1</f>
        <v>-7.3178049512234722E-6</v>
      </c>
      <c r="N33" s="25"/>
      <c r="P33" s="41"/>
    </row>
    <row r="34" spans="1:17" x14ac:dyDescent="0.2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" customHeight="1" x14ac:dyDescent="0.2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34.74</v>
      </c>
      <c r="H38" s="38">
        <v>59.896999999999998</v>
      </c>
      <c r="I38" s="36"/>
      <c r="J38" s="38">
        <f t="shared" ref="J38:J41" si="3">G38+H38</f>
        <v>94.637</v>
      </c>
      <c r="K38" s="38">
        <v>87.522999999999996</v>
      </c>
      <c r="L38" s="38">
        <f>+J38-K38</f>
        <v>7.1140000000000043</v>
      </c>
      <c r="M38" s="39">
        <f>+J38/K38-1</f>
        <v>8.1281491722176025E-2</v>
      </c>
      <c r="N38" s="25"/>
      <c r="P38" s="41"/>
    </row>
    <row r="39" spans="1:17" x14ac:dyDescent="0.2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34.74</v>
      </c>
      <c r="H39" s="38">
        <v>83.831000000000003</v>
      </c>
      <c r="I39" s="36"/>
      <c r="J39" s="38">
        <f t="shared" si="3"/>
        <v>118.571</v>
      </c>
      <c r="K39" s="38">
        <v>111.45699999999999</v>
      </c>
      <c r="L39" s="38">
        <f>+J39-K39</f>
        <v>7.1140000000000043</v>
      </c>
      <c r="M39" s="39">
        <f>+J39/K39-1</f>
        <v>6.3827305597674577E-2</v>
      </c>
      <c r="N39" s="25"/>
      <c r="P39" s="41"/>
    </row>
    <row r="40" spans="1:17" x14ac:dyDescent="0.2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59.896999999999998</v>
      </c>
      <c r="I40" s="36"/>
      <c r="J40" s="38">
        <f t="shared" si="3"/>
        <v>59.896999999999998</v>
      </c>
      <c r="K40" s="38">
        <v>59.896999999999998</v>
      </c>
      <c r="L40" s="38">
        <f>+J40-K40</f>
        <v>0</v>
      </c>
      <c r="M40" s="39">
        <f>+J40/K40-1</f>
        <v>0</v>
      </c>
      <c r="N40" s="25"/>
      <c r="P40" s="41"/>
    </row>
    <row r="41" spans="1:17" x14ac:dyDescent="0.2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83.831000000000003</v>
      </c>
      <c r="I41" s="36"/>
      <c r="J41" s="38">
        <f t="shared" si="3"/>
        <v>83.831000000000003</v>
      </c>
      <c r="K41" s="38">
        <v>83.831000000000003</v>
      </c>
      <c r="L41" s="38">
        <f>+J41-K41</f>
        <v>0</v>
      </c>
      <c r="M41" s="39">
        <f>+J41/K41-1</f>
        <v>0</v>
      </c>
      <c r="N41" s="25"/>
      <c r="P41" s="41"/>
    </row>
    <row r="42" spans="1:17" x14ac:dyDescent="0.2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34.74</v>
      </c>
      <c r="H43" s="38">
        <f>H39</f>
        <v>83.831000000000003</v>
      </c>
      <c r="I43" s="36"/>
      <c r="J43" s="38">
        <f>G43+H43</f>
        <v>118.571</v>
      </c>
      <c r="K43" s="38">
        <v>111.45699999999999</v>
      </c>
      <c r="L43" s="38">
        <f>+J43-K43</f>
        <v>7.1140000000000043</v>
      </c>
      <c r="M43" s="39">
        <f>+J43/K43-1</f>
        <v>6.3827305597674577E-2</v>
      </c>
      <c r="N43" s="25"/>
      <c r="P43" s="41"/>
    </row>
    <row r="44" spans="1:17" x14ac:dyDescent="0.2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83.831000000000003</v>
      </c>
      <c r="I44" s="36"/>
      <c r="J44" s="38">
        <f>G44+H44</f>
        <v>83.831000000000003</v>
      </c>
      <c r="K44" s="38">
        <v>83.831000000000003</v>
      </c>
      <c r="L44" s="38">
        <f>+J44-K44</f>
        <v>0</v>
      </c>
      <c r="M44" s="39">
        <f>+J44/K44-1</f>
        <v>0</v>
      </c>
      <c r="N44" s="25"/>
      <c r="P44" s="41"/>
    </row>
    <row r="45" spans="1:17" x14ac:dyDescent="0.2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35" customHeight="1" x14ac:dyDescent="0.2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34.74</v>
      </c>
      <c r="H49" s="38">
        <v>93.587000000000003</v>
      </c>
      <c r="I49" s="36"/>
      <c r="J49" s="38">
        <f t="shared" ref="J49:J52" si="4">G49+H49</f>
        <v>128.327</v>
      </c>
      <c r="K49" s="38">
        <v>121.21299999999999</v>
      </c>
      <c r="L49" s="38">
        <f>+J49-K49</f>
        <v>7.1140000000000043</v>
      </c>
      <c r="M49" s="39">
        <f>+J49/K49-1</f>
        <v>5.8690074496959843E-2</v>
      </c>
      <c r="N49" s="25"/>
      <c r="P49" s="41"/>
    </row>
    <row r="50" spans="1:17" x14ac:dyDescent="0.2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34.74</v>
      </c>
      <c r="H50" s="38">
        <v>136.65199999999999</v>
      </c>
      <c r="I50" s="36"/>
      <c r="J50" s="38">
        <f t="shared" si="4"/>
        <v>171.392</v>
      </c>
      <c r="K50" s="38">
        <v>164.279</v>
      </c>
      <c r="L50" s="38">
        <f>+J50-K50</f>
        <v>7.1129999999999995</v>
      </c>
      <c r="M50" s="39">
        <f>+J50/K50-1</f>
        <v>4.3298291321471449E-2</v>
      </c>
      <c r="N50" s="25"/>
      <c r="P50" s="41"/>
    </row>
    <row r="51" spans="1:17" x14ac:dyDescent="0.2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93.587000000000003</v>
      </c>
      <c r="I51" s="36"/>
      <c r="J51" s="38">
        <f t="shared" si="4"/>
        <v>93.587000000000003</v>
      </c>
      <c r="K51" s="38">
        <v>93.587000000000003</v>
      </c>
      <c r="L51" s="38">
        <f>+J51-K51</f>
        <v>0</v>
      </c>
      <c r="M51" s="39">
        <f>+J51/K51-1</f>
        <v>0</v>
      </c>
      <c r="N51" s="25"/>
      <c r="P51" s="41"/>
    </row>
    <row r="52" spans="1:17" x14ac:dyDescent="0.2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136.65199999999999</v>
      </c>
      <c r="I52" s="36"/>
      <c r="J52" s="38">
        <f t="shared" si="4"/>
        <v>136.65199999999999</v>
      </c>
      <c r="K52" s="38">
        <v>136.65299999999999</v>
      </c>
      <c r="L52" s="38">
        <f>+J52-K52</f>
        <v>-1.0000000000047748E-3</v>
      </c>
      <c r="M52" s="39">
        <f>+J52/K52-1</f>
        <v>-7.3178049512234722E-6</v>
      </c>
      <c r="N52" s="25"/>
      <c r="P52" s="41"/>
    </row>
    <row r="53" spans="1:17" x14ac:dyDescent="0.2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35" customHeight="1" x14ac:dyDescent="0.2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34.74</v>
      </c>
      <c r="H57" s="38">
        <v>58.616999999999997</v>
      </c>
      <c r="I57" s="36"/>
      <c r="J57" s="38">
        <f>G57+H57</f>
        <v>93.356999999999999</v>
      </c>
      <c r="K57" s="38">
        <v>86.242999999999995</v>
      </c>
      <c r="L57" s="38">
        <f>+J57-K57</f>
        <v>7.1140000000000043</v>
      </c>
      <c r="M57" s="39">
        <f>+J57/K57-1</f>
        <v>8.2487854086708445E-2</v>
      </c>
      <c r="N57" s="25"/>
      <c r="P57" s="41"/>
    </row>
    <row r="58" spans="1:17" x14ac:dyDescent="0.2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58.616999999999997</v>
      </c>
      <c r="I58" s="36"/>
      <c r="J58" s="38">
        <f>G58+H58</f>
        <v>58.616999999999997</v>
      </c>
      <c r="K58" s="38">
        <v>58.616999999999997</v>
      </c>
      <c r="L58" s="38">
        <f>+J58-K58</f>
        <v>0</v>
      </c>
      <c r="M58" s="39">
        <f>+J58/K58-1</f>
        <v>0</v>
      </c>
      <c r="N58" s="25"/>
      <c r="P58" s="41"/>
    </row>
    <row r="59" spans="1:17" x14ac:dyDescent="0.2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">
      <c r="B62" s="52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">
      <c r="B63" s="55" t="s">
        <v>59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B64" s="55" t="s">
        <v>60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">
      <c r="B65" s="55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">
      <c r="B66" s="55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">
      <c r="B67" s="55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">
      <c r="B68" s="52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">
      <c r="B69" s="52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">
      <c r="B70" s="52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3339D-C83E-461C-A195-A55B9BD3B505}">
  <dimension ref="A1:AD58"/>
  <sheetViews>
    <sheetView workbookViewId="0">
      <selection activeCell="Q8" sqref="Q8"/>
    </sheetView>
  </sheetViews>
  <sheetFormatPr defaultColWidth="8.5703125" defaultRowHeight="12.75" x14ac:dyDescent="0.2"/>
  <cols>
    <col min="1" max="1" width="1.5703125" style="4" customWidth="1"/>
    <col min="2" max="2" width="4" style="4" customWidth="1"/>
    <col min="3" max="3" width="18.42578125" style="4" customWidth="1"/>
    <col min="4" max="4" width="11" style="58" customWidth="1"/>
    <col min="5" max="5" width="13" style="4" customWidth="1"/>
    <col min="6" max="6" width="1" style="4" customWidth="1"/>
    <col min="7" max="21" width="10.140625" style="4" customWidth="1"/>
    <col min="22" max="16384" width="8.5703125" style="4"/>
  </cols>
  <sheetData>
    <row r="1" spans="1:30" ht="7.5" customHeight="1" x14ac:dyDescent="0.2">
      <c r="A1" s="59"/>
      <c r="B1" s="60"/>
      <c r="C1" s="60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30" x14ac:dyDescent="0.2">
      <c r="A2" s="17"/>
      <c r="B2" s="18"/>
      <c r="C2" s="18"/>
      <c r="D2" s="19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8"/>
      <c r="T2" s="8"/>
      <c r="U2" s="8"/>
      <c r="V2" s="8"/>
      <c r="W2" s="8"/>
    </row>
    <row r="3" spans="1:30" x14ac:dyDescent="0.2">
      <c r="A3" s="17"/>
      <c r="B3" s="26" t="s">
        <v>6</v>
      </c>
      <c r="C3" s="27"/>
      <c r="D3" s="27"/>
      <c r="E3" s="21" t="s">
        <v>8</v>
      </c>
      <c r="F3" s="23"/>
      <c r="G3" s="62" t="s">
        <v>64</v>
      </c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  <c r="S3" s="8"/>
      <c r="T3" s="8"/>
      <c r="U3" s="8"/>
      <c r="V3" s="8"/>
      <c r="W3" s="8"/>
    </row>
    <row r="4" spans="1:30" x14ac:dyDescent="0.2">
      <c r="A4" s="17" t="s">
        <v>65</v>
      </c>
      <c r="B4" s="29"/>
      <c r="C4" s="29" t="s">
        <v>12</v>
      </c>
      <c r="D4" s="29"/>
      <c r="E4" s="29" t="s">
        <v>13</v>
      </c>
      <c r="F4" s="23"/>
      <c r="G4" s="30">
        <v>45292</v>
      </c>
      <c r="H4" s="30">
        <v>45323</v>
      </c>
      <c r="I4" s="30">
        <v>45352</v>
      </c>
      <c r="J4" s="30">
        <v>45383</v>
      </c>
      <c r="K4" s="30">
        <v>45413</v>
      </c>
      <c r="L4" s="30">
        <v>45444</v>
      </c>
      <c r="M4" s="30">
        <v>45474</v>
      </c>
      <c r="N4" s="30">
        <v>45505</v>
      </c>
      <c r="O4" s="30">
        <v>45536</v>
      </c>
      <c r="P4" s="30">
        <v>45566</v>
      </c>
      <c r="Q4" s="30">
        <v>45597</v>
      </c>
      <c r="R4" s="30">
        <v>45627</v>
      </c>
    </row>
    <row r="5" spans="1:30" ht="6" customHeight="1" x14ac:dyDescent="0.2">
      <c r="A5" s="17"/>
      <c r="B5" s="31"/>
      <c r="C5" s="32"/>
      <c r="D5" s="32"/>
      <c r="E5" s="32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30" x14ac:dyDescent="0.2">
      <c r="A6" s="17"/>
      <c r="B6" s="26" t="s">
        <v>16</v>
      </c>
      <c r="C6" s="27"/>
      <c r="D6" s="27"/>
      <c r="E6" s="35"/>
      <c r="F6" s="36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30" ht="8.25" customHeight="1" x14ac:dyDescent="0.2">
      <c r="A7" s="17"/>
      <c r="B7" s="26"/>
      <c r="C7" s="27"/>
      <c r="D7" s="27"/>
      <c r="E7" s="35"/>
      <c r="F7" s="36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30" ht="15" x14ac:dyDescent="0.25">
      <c r="A8" s="17"/>
      <c r="B8" s="27"/>
      <c r="C8" s="27" t="s">
        <v>17</v>
      </c>
      <c r="D8" s="27" t="s">
        <v>18</v>
      </c>
      <c r="E8" s="35" t="s">
        <v>19</v>
      </c>
      <c r="F8" s="36"/>
      <c r="G8" s="38">
        <v>141.97</v>
      </c>
      <c r="H8" s="38">
        <v>146.941</v>
      </c>
      <c r="I8" s="38">
        <v>137.28100000000001</v>
      </c>
      <c r="J8" s="38">
        <v>118.54500000000002</v>
      </c>
      <c r="K8" s="38">
        <v>115.03200000000001</v>
      </c>
      <c r="L8" s="38">
        <v>116.584</v>
      </c>
      <c r="M8" s="38">
        <v>121.124</v>
      </c>
      <c r="N8" s="38">
        <v>121.45100000000001</v>
      </c>
      <c r="O8" s="38">
        <v>121.21299999999999</v>
      </c>
      <c r="P8" s="38">
        <v>128.327</v>
      </c>
      <c r="Q8" s="38"/>
      <c r="R8" s="38"/>
      <c r="S8" s="65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</row>
    <row r="9" spans="1:30" ht="15" x14ac:dyDescent="0.25">
      <c r="A9" s="17"/>
      <c r="B9" s="27"/>
      <c r="C9" s="27" t="s">
        <v>20</v>
      </c>
      <c r="D9" s="27" t="s">
        <v>18</v>
      </c>
      <c r="E9" s="35" t="s">
        <v>21</v>
      </c>
      <c r="F9" s="36"/>
      <c r="G9" s="38">
        <v>184.631</v>
      </c>
      <c r="H9" s="38">
        <v>189.602</v>
      </c>
      <c r="I9" s="38">
        <v>179.94200000000001</v>
      </c>
      <c r="J9" s="38">
        <v>161.20599999999999</v>
      </c>
      <c r="K9" s="38">
        <v>157.69299999999998</v>
      </c>
      <c r="L9" s="38">
        <v>159.245</v>
      </c>
      <c r="M9" s="38">
        <v>164.19</v>
      </c>
      <c r="N9" s="38">
        <v>164.517</v>
      </c>
      <c r="O9" s="38">
        <v>164.279</v>
      </c>
      <c r="P9" s="38">
        <v>171.392</v>
      </c>
      <c r="Q9" s="38"/>
      <c r="R9" s="38"/>
      <c r="S9" s="65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</row>
    <row r="10" spans="1:30" ht="15" x14ac:dyDescent="0.25">
      <c r="A10" s="17"/>
      <c r="B10" s="27"/>
      <c r="C10" s="27"/>
      <c r="D10" s="27" t="s">
        <v>22</v>
      </c>
      <c r="E10" s="35" t="s">
        <v>19</v>
      </c>
      <c r="F10" s="36"/>
      <c r="G10" s="38">
        <v>92.671000000000006</v>
      </c>
      <c r="H10" s="38">
        <v>92.671000000000006</v>
      </c>
      <c r="I10" s="38">
        <v>92.671000000000006</v>
      </c>
      <c r="J10" s="38">
        <v>92.671000000000006</v>
      </c>
      <c r="K10" s="38">
        <v>92.671000000000006</v>
      </c>
      <c r="L10" s="38">
        <v>92.671000000000006</v>
      </c>
      <c r="M10" s="38">
        <v>93.587000000000003</v>
      </c>
      <c r="N10" s="38">
        <v>93.587000000000003</v>
      </c>
      <c r="O10" s="38">
        <v>93.587000000000003</v>
      </c>
      <c r="P10" s="38">
        <v>93.587000000000003</v>
      </c>
      <c r="Q10" s="38"/>
      <c r="R10" s="38"/>
      <c r="S10" s="65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</row>
    <row r="11" spans="1:30" x14ac:dyDescent="0.2">
      <c r="A11" s="17"/>
      <c r="B11" s="27"/>
      <c r="C11" s="27"/>
      <c r="D11" s="27" t="s">
        <v>22</v>
      </c>
      <c r="E11" s="35" t="s">
        <v>21</v>
      </c>
      <c r="F11" s="36"/>
      <c r="G11" s="38">
        <v>135.33199999999999</v>
      </c>
      <c r="H11" s="38">
        <v>135.33199999999999</v>
      </c>
      <c r="I11" s="38">
        <v>135.33199999999999</v>
      </c>
      <c r="J11" s="38">
        <v>135.33199999999999</v>
      </c>
      <c r="K11" s="38">
        <v>135.33199999999999</v>
      </c>
      <c r="L11" s="38">
        <v>135.33199999999999</v>
      </c>
      <c r="M11" s="38">
        <v>136.65299999999999</v>
      </c>
      <c r="N11" s="38">
        <v>136.65299999999999</v>
      </c>
      <c r="O11" s="38">
        <v>136.65299999999999</v>
      </c>
      <c r="P11" s="38">
        <v>136.65199999999999</v>
      </c>
      <c r="Q11" s="38"/>
      <c r="R11" s="38"/>
    </row>
    <row r="12" spans="1:30" ht="6.75" customHeight="1" x14ac:dyDescent="0.2">
      <c r="A12" s="17"/>
      <c r="B12" s="27"/>
      <c r="C12" s="27"/>
      <c r="D12" s="27"/>
      <c r="E12" s="35"/>
      <c r="F12" s="36"/>
      <c r="G12" s="42"/>
      <c r="H12" s="42"/>
      <c r="I12" s="38"/>
      <c r="J12" s="42"/>
      <c r="K12" s="42"/>
      <c r="L12" s="42"/>
      <c r="M12" s="42"/>
      <c r="N12" s="42"/>
      <c r="O12" s="42"/>
      <c r="P12" s="42"/>
      <c r="Q12" s="42"/>
      <c r="R12" s="42"/>
    </row>
    <row r="13" spans="1:30" ht="6" customHeight="1" x14ac:dyDescent="0.2">
      <c r="A13" s="17"/>
      <c r="B13" s="43"/>
      <c r="C13" s="44"/>
      <c r="D13" s="32"/>
      <c r="E13" s="32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30" x14ac:dyDescent="0.2">
      <c r="A14" s="17"/>
      <c r="B14" s="26" t="s">
        <v>23</v>
      </c>
      <c r="C14" s="27"/>
      <c r="D14" s="27"/>
      <c r="E14" s="35"/>
      <c r="F14" s="36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1:30" ht="6.75" customHeight="1" x14ac:dyDescent="0.2">
      <c r="A15" s="17"/>
      <c r="B15" s="26"/>
      <c r="C15" s="27"/>
      <c r="D15" s="27"/>
      <c r="E15" s="35"/>
      <c r="F15" s="36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</row>
    <row r="16" spans="1:30" x14ac:dyDescent="0.2">
      <c r="A16" s="17"/>
      <c r="B16" s="27"/>
      <c r="C16" s="27" t="s">
        <v>24</v>
      </c>
      <c r="D16" s="27" t="s">
        <v>25</v>
      </c>
      <c r="E16" s="35" t="s">
        <v>19</v>
      </c>
      <c r="F16" s="36"/>
      <c r="G16" s="38">
        <v>141.97</v>
      </c>
      <c r="H16" s="38">
        <v>146.941</v>
      </c>
      <c r="I16" s="38">
        <v>137.28100000000001</v>
      </c>
      <c r="J16" s="38">
        <v>118.54500000000002</v>
      </c>
      <c r="K16" s="38">
        <v>115.03200000000001</v>
      </c>
      <c r="L16" s="38">
        <v>116.584</v>
      </c>
      <c r="M16" s="38">
        <v>121.124</v>
      </c>
      <c r="N16" s="38">
        <v>121.45100000000001</v>
      </c>
      <c r="O16" s="38">
        <v>121.21299999999999</v>
      </c>
      <c r="P16" s="38">
        <v>128.327</v>
      </c>
      <c r="Q16" s="38"/>
      <c r="R16" s="38"/>
    </row>
    <row r="17" spans="1:18" x14ac:dyDescent="0.2">
      <c r="A17" s="17"/>
      <c r="B17" s="27"/>
      <c r="C17" s="27" t="s">
        <v>26</v>
      </c>
      <c r="D17" s="27" t="s">
        <v>25</v>
      </c>
      <c r="E17" s="35" t="s">
        <v>21</v>
      </c>
      <c r="F17" s="36"/>
      <c r="G17" s="38">
        <v>184.631</v>
      </c>
      <c r="H17" s="38">
        <v>189.602</v>
      </c>
      <c r="I17" s="38">
        <v>179.94200000000001</v>
      </c>
      <c r="J17" s="38">
        <v>161.20599999999999</v>
      </c>
      <c r="K17" s="38">
        <v>157.69299999999998</v>
      </c>
      <c r="L17" s="38">
        <v>159.245</v>
      </c>
      <c r="M17" s="38">
        <v>164.19</v>
      </c>
      <c r="N17" s="38">
        <v>164.517</v>
      </c>
      <c r="O17" s="38">
        <v>164.279</v>
      </c>
      <c r="P17" s="38">
        <v>171.392</v>
      </c>
      <c r="Q17" s="38"/>
      <c r="R17" s="38"/>
    </row>
    <row r="18" spans="1:18" x14ac:dyDescent="0.2">
      <c r="A18" s="17"/>
      <c r="B18" s="27"/>
      <c r="C18" s="27" t="s">
        <v>27</v>
      </c>
      <c r="D18" s="27" t="s">
        <v>28</v>
      </c>
      <c r="E18" s="35" t="s">
        <v>19</v>
      </c>
      <c r="F18" s="36"/>
      <c r="G18" s="38">
        <v>92.671000000000006</v>
      </c>
      <c r="H18" s="38">
        <v>92.671000000000006</v>
      </c>
      <c r="I18" s="38">
        <v>92.671000000000006</v>
      </c>
      <c r="J18" s="38">
        <v>92.671000000000006</v>
      </c>
      <c r="K18" s="38">
        <v>92.671000000000006</v>
      </c>
      <c r="L18" s="38">
        <v>92.671000000000006</v>
      </c>
      <c r="M18" s="38">
        <v>93.587000000000003</v>
      </c>
      <c r="N18" s="38">
        <v>93.587000000000003</v>
      </c>
      <c r="O18" s="38">
        <v>93.587000000000003</v>
      </c>
      <c r="P18" s="38">
        <v>93.587000000000003</v>
      </c>
      <c r="Q18" s="38"/>
      <c r="R18" s="38"/>
    </row>
    <row r="19" spans="1:18" x14ac:dyDescent="0.2">
      <c r="A19" s="17"/>
      <c r="B19" s="27"/>
      <c r="C19" s="27"/>
      <c r="D19" s="27" t="s">
        <v>28</v>
      </c>
      <c r="E19" s="35" t="s">
        <v>21</v>
      </c>
      <c r="F19" s="36"/>
      <c r="G19" s="38">
        <v>135.33199999999999</v>
      </c>
      <c r="H19" s="38">
        <v>135.33199999999999</v>
      </c>
      <c r="I19" s="38">
        <v>135.33199999999999</v>
      </c>
      <c r="J19" s="38">
        <v>135.33199999999999</v>
      </c>
      <c r="K19" s="38">
        <v>135.33199999999999</v>
      </c>
      <c r="L19" s="38">
        <v>135.33199999999999</v>
      </c>
      <c r="M19" s="38">
        <v>136.65299999999999</v>
      </c>
      <c r="N19" s="38">
        <v>136.65299999999999</v>
      </c>
      <c r="O19" s="38">
        <v>136.65299999999999</v>
      </c>
      <c r="P19" s="38">
        <v>136.65199999999999</v>
      </c>
      <c r="Q19" s="38"/>
      <c r="R19" s="38"/>
    </row>
    <row r="20" spans="1:18" ht="6" customHeight="1" x14ac:dyDescent="0.2">
      <c r="A20" s="17"/>
      <c r="B20" s="27"/>
      <c r="C20" s="27"/>
      <c r="D20" s="27"/>
      <c r="E20" s="35"/>
      <c r="F20" s="36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</row>
    <row r="21" spans="1:18" ht="6" customHeight="1" x14ac:dyDescent="0.2">
      <c r="A21" s="17"/>
      <c r="B21" s="43"/>
      <c r="C21" s="44"/>
      <c r="D21" s="32"/>
      <c r="E21" s="32"/>
      <c r="F21" s="20"/>
      <c r="G21" s="47"/>
      <c r="H21" s="47"/>
      <c r="I21" s="20"/>
      <c r="J21" s="20"/>
      <c r="K21" s="47"/>
      <c r="L21" s="20"/>
      <c r="M21" s="20"/>
      <c r="N21" s="47"/>
      <c r="O21" s="47"/>
      <c r="P21" s="47"/>
      <c r="Q21" s="47"/>
      <c r="R21" s="47"/>
    </row>
    <row r="22" spans="1:18" x14ac:dyDescent="0.2">
      <c r="A22" s="17"/>
      <c r="B22" s="26" t="s">
        <v>29</v>
      </c>
      <c r="C22" s="27"/>
      <c r="D22" s="27"/>
      <c r="E22" s="35"/>
      <c r="F22" s="36"/>
      <c r="G22" s="38"/>
      <c r="H22" s="38"/>
      <c r="I22" s="37"/>
      <c r="J22" s="37"/>
      <c r="K22" s="38"/>
      <c r="L22" s="37"/>
      <c r="M22" s="37"/>
      <c r="N22" s="38"/>
      <c r="O22" s="38"/>
      <c r="P22" s="38"/>
      <c r="Q22" s="38"/>
      <c r="R22" s="38"/>
    </row>
    <row r="23" spans="1:18" ht="4.5" customHeight="1" x14ac:dyDescent="0.2">
      <c r="A23" s="17"/>
      <c r="B23" s="26"/>
      <c r="C23" s="27"/>
      <c r="D23" s="27"/>
      <c r="E23" s="35"/>
      <c r="F23" s="36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 spans="1:18" x14ac:dyDescent="0.2">
      <c r="A24" s="17"/>
      <c r="B24" s="27"/>
      <c r="C24" s="27" t="s">
        <v>30</v>
      </c>
      <c r="D24" s="27" t="s">
        <v>31</v>
      </c>
      <c r="E24" s="35" t="s">
        <v>19</v>
      </c>
      <c r="F24" s="36"/>
      <c r="G24" s="38">
        <v>141.97</v>
      </c>
      <c r="H24" s="38">
        <v>146.941</v>
      </c>
      <c r="I24" s="38">
        <v>137.28100000000001</v>
      </c>
      <c r="J24" s="38">
        <v>118.54500000000002</v>
      </c>
      <c r="K24" s="38">
        <v>115.03200000000001</v>
      </c>
      <c r="L24" s="38">
        <v>116.584</v>
      </c>
      <c r="M24" s="38">
        <v>121.124</v>
      </c>
      <c r="N24" s="38">
        <v>121.45100000000001</v>
      </c>
      <c r="O24" s="38">
        <v>121.21299999999999</v>
      </c>
      <c r="P24" s="38">
        <v>128.327</v>
      </c>
      <c r="Q24" s="38"/>
      <c r="R24" s="38"/>
    </row>
    <row r="25" spans="1:18" x14ac:dyDescent="0.2">
      <c r="A25" s="17"/>
      <c r="B25" s="27"/>
      <c r="C25" s="27" t="s">
        <v>32</v>
      </c>
      <c r="D25" s="27" t="s">
        <v>31</v>
      </c>
      <c r="E25" s="35" t="s">
        <v>21</v>
      </c>
      <c r="F25" s="36"/>
      <c r="G25" s="38">
        <v>184.631</v>
      </c>
      <c r="H25" s="38">
        <v>189.602</v>
      </c>
      <c r="I25" s="38">
        <v>179.94200000000001</v>
      </c>
      <c r="J25" s="38">
        <v>161.20599999999999</v>
      </c>
      <c r="K25" s="38">
        <v>157.69299999999998</v>
      </c>
      <c r="L25" s="38">
        <v>159.245</v>
      </c>
      <c r="M25" s="38">
        <v>164.19</v>
      </c>
      <c r="N25" s="38">
        <v>164.517</v>
      </c>
      <c r="O25" s="38">
        <v>164.279</v>
      </c>
      <c r="P25" s="38">
        <v>171.392</v>
      </c>
      <c r="Q25" s="38"/>
      <c r="R25" s="38"/>
    </row>
    <row r="26" spans="1:18" x14ac:dyDescent="0.2">
      <c r="A26" s="17"/>
      <c r="B26" s="27"/>
      <c r="C26" s="27"/>
      <c r="D26" s="27" t="s">
        <v>33</v>
      </c>
      <c r="E26" s="35" t="s">
        <v>19</v>
      </c>
      <c r="F26" s="36"/>
      <c r="G26" s="38">
        <v>92.671000000000006</v>
      </c>
      <c r="H26" s="38">
        <v>92.671000000000006</v>
      </c>
      <c r="I26" s="38">
        <v>92.671000000000006</v>
      </c>
      <c r="J26" s="38">
        <v>92.671000000000006</v>
      </c>
      <c r="K26" s="38">
        <v>92.671000000000006</v>
      </c>
      <c r="L26" s="38">
        <v>92.671000000000006</v>
      </c>
      <c r="M26" s="38">
        <v>93.587000000000003</v>
      </c>
      <c r="N26" s="38">
        <v>93.587000000000003</v>
      </c>
      <c r="O26" s="38">
        <v>93.587000000000003</v>
      </c>
      <c r="P26" s="38">
        <v>93.587000000000003</v>
      </c>
      <c r="Q26" s="38"/>
      <c r="R26" s="38"/>
    </row>
    <row r="27" spans="1:18" x14ac:dyDescent="0.2">
      <c r="A27" s="17"/>
      <c r="B27" s="27"/>
      <c r="C27" s="27"/>
      <c r="D27" s="27" t="s">
        <v>33</v>
      </c>
      <c r="E27" s="35" t="s">
        <v>21</v>
      </c>
      <c r="F27" s="36"/>
      <c r="G27" s="38">
        <v>135.33199999999999</v>
      </c>
      <c r="H27" s="38">
        <v>135.33199999999999</v>
      </c>
      <c r="I27" s="38">
        <v>135.33199999999999</v>
      </c>
      <c r="J27" s="38">
        <v>135.33199999999999</v>
      </c>
      <c r="K27" s="38">
        <v>135.33199999999999</v>
      </c>
      <c r="L27" s="38">
        <v>135.33199999999999</v>
      </c>
      <c r="M27" s="38">
        <v>136.65299999999999</v>
      </c>
      <c r="N27" s="38">
        <v>136.65299999999999</v>
      </c>
      <c r="O27" s="38">
        <v>136.65299999999999</v>
      </c>
      <c r="P27" s="38">
        <v>136.65199999999999</v>
      </c>
      <c r="Q27" s="38"/>
      <c r="R27" s="38"/>
    </row>
    <row r="28" spans="1:18" ht="7.5" customHeight="1" x14ac:dyDescent="0.2">
      <c r="A28" s="17"/>
      <c r="B28" s="27"/>
      <c r="C28" s="27"/>
      <c r="D28" s="27"/>
      <c r="E28" s="35"/>
      <c r="F28" s="36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</row>
    <row r="29" spans="1:18" x14ac:dyDescent="0.2">
      <c r="A29" s="17"/>
      <c r="B29" s="27"/>
      <c r="C29" s="27" t="s">
        <v>34</v>
      </c>
      <c r="D29" s="27" t="s">
        <v>35</v>
      </c>
      <c r="E29" s="35" t="s">
        <v>36</v>
      </c>
      <c r="F29" s="36"/>
      <c r="G29" s="38">
        <v>184.631</v>
      </c>
      <c r="H29" s="38">
        <v>189.602</v>
      </c>
      <c r="I29" s="38">
        <v>179.94200000000001</v>
      </c>
      <c r="J29" s="38">
        <v>161.20599999999999</v>
      </c>
      <c r="K29" s="38">
        <v>157.69299999999998</v>
      </c>
      <c r="L29" s="38">
        <v>159.245</v>
      </c>
      <c r="M29" s="38">
        <v>164.19</v>
      </c>
      <c r="N29" s="38">
        <v>164.517</v>
      </c>
      <c r="O29" s="38">
        <v>164.279</v>
      </c>
      <c r="P29" s="38">
        <v>171.392</v>
      </c>
      <c r="Q29" s="38"/>
      <c r="R29" s="38"/>
    </row>
    <row r="30" spans="1:18" x14ac:dyDescent="0.2">
      <c r="A30" s="17"/>
      <c r="B30" s="27"/>
      <c r="C30" s="27" t="s">
        <v>37</v>
      </c>
      <c r="D30" s="27" t="s">
        <v>38</v>
      </c>
      <c r="E30" s="35" t="s">
        <v>36</v>
      </c>
      <c r="F30" s="36"/>
      <c r="G30" s="38">
        <v>135.33199999999999</v>
      </c>
      <c r="H30" s="38">
        <v>135.33199999999999</v>
      </c>
      <c r="I30" s="38">
        <v>135.33199999999999</v>
      </c>
      <c r="J30" s="38">
        <v>135.33199999999999</v>
      </c>
      <c r="K30" s="38">
        <v>135.33199999999999</v>
      </c>
      <c r="L30" s="38">
        <v>135.33199999999999</v>
      </c>
      <c r="M30" s="38">
        <v>136.65299999999999</v>
      </c>
      <c r="N30" s="38">
        <v>136.65299999999999</v>
      </c>
      <c r="O30" s="38">
        <v>136.65299999999999</v>
      </c>
      <c r="P30" s="38">
        <v>136.65199999999999</v>
      </c>
      <c r="Q30" s="38"/>
      <c r="R30" s="38"/>
    </row>
    <row r="31" spans="1:18" ht="6.75" customHeight="1" x14ac:dyDescent="0.2">
      <c r="A31" s="17"/>
      <c r="B31" s="27"/>
      <c r="C31" s="27"/>
      <c r="D31" s="27"/>
      <c r="E31" s="35"/>
      <c r="F31" s="36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</row>
    <row r="32" spans="1:18" ht="6" customHeight="1" x14ac:dyDescent="0.2">
      <c r="A32" s="17"/>
      <c r="B32" s="43"/>
      <c r="C32" s="44"/>
      <c r="D32" s="32"/>
      <c r="E32" s="3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x14ac:dyDescent="0.2">
      <c r="A33" s="17"/>
      <c r="B33" s="26" t="s">
        <v>39</v>
      </c>
      <c r="C33" s="27"/>
      <c r="D33" s="27"/>
      <c r="E33" s="35"/>
      <c r="F33" s="36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</row>
    <row r="34" spans="1:18" ht="6" customHeight="1" x14ac:dyDescent="0.2">
      <c r="A34" s="17"/>
      <c r="B34" s="26"/>
      <c r="C34" s="27"/>
      <c r="D34" s="27"/>
      <c r="E34" s="35"/>
      <c r="F34" s="36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</row>
    <row r="35" spans="1:18" x14ac:dyDescent="0.2">
      <c r="A35" s="17"/>
      <c r="B35" s="27"/>
      <c r="C35" s="27" t="s">
        <v>40</v>
      </c>
      <c r="D35" s="27" t="s">
        <v>41</v>
      </c>
      <c r="E35" s="35" t="s">
        <v>19</v>
      </c>
      <c r="F35" s="36"/>
      <c r="G35" s="38">
        <v>109.196</v>
      </c>
      <c r="H35" s="38">
        <v>114.167</v>
      </c>
      <c r="I35" s="38">
        <v>104.50700000000001</v>
      </c>
      <c r="J35" s="38">
        <v>85.771000000000001</v>
      </c>
      <c r="K35" s="38">
        <v>82.25800000000001</v>
      </c>
      <c r="L35" s="38">
        <v>83.81</v>
      </c>
      <c r="M35" s="38">
        <v>87.433999999999997</v>
      </c>
      <c r="N35" s="38">
        <v>87.760999999999996</v>
      </c>
      <c r="O35" s="38">
        <v>87.522999999999996</v>
      </c>
      <c r="P35" s="38">
        <v>94.637</v>
      </c>
      <c r="Q35" s="38"/>
      <c r="R35" s="38"/>
    </row>
    <row r="36" spans="1:18" x14ac:dyDescent="0.2">
      <c r="A36" s="17"/>
      <c r="B36" s="27"/>
      <c r="C36" s="27" t="s">
        <v>32</v>
      </c>
      <c r="D36" s="27" t="s">
        <v>41</v>
      </c>
      <c r="E36" s="35" t="s">
        <v>21</v>
      </c>
      <c r="F36" s="36"/>
      <c r="G36" s="38">
        <v>133.196</v>
      </c>
      <c r="H36" s="38">
        <v>138.167</v>
      </c>
      <c r="I36" s="38">
        <v>128.50700000000001</v>
      </c>
      <c r="J36" s="38">
        <v>109.77100000000002</v>
      </c>
      <c r="K36" s="38">
        <v>106.25800000000001</v>
      </c>
      <c r="L36" s="38">
        <v>107.81</v>
      </c>
      <c r="M36" s="38">
        <v>111.36799999999999</v>
      </c>
      <c r="N36" s="38">
        <v>111.69500000000001</v>
      </c>
      <c r="O36" s="38">
        <v>111.45699999999999</v>
      </c>
      <c r="P36" s="38">
        <v>118.571</v>
      </c>
      <c r="Q36" s="38"/>
      <c r="R36" s="38"/>
    </row>
    <row r="37" spans="1:18" x14ac:dyDescent="0.2">
      <c r="A37" s="17"/>
      <c r="B37" s="27"/>
      <c r="C37" s="27"/>
      <c r="D37" s="27" t="s">
        <v>42</v>
      </c>
      <c r="E37" s="35" t="s">
        <v>19</v>
      </c>
      <c r="F37" s="36"/>
      <c r="G37" s="38">
        <v>59.896999999999998</v>
      </c>
      <c r="H37" s="38">
        <v>59.896999999999998</v>
      </c>
      <c r="I37" s="38">
        <v>59.896999999999998</v>
      </c>
      <c r="J37" s="38">
        <v>59.896999999999998</v>
      </c>
      <c r="K37" s="38">
        <v>59.896999999999998</v>
      </c>
      <c r="L37" s="38">
        <v>59.896999999999998</v>
      </c>
      <c r="M37" s="38">
        <v>59.896999999999998</v>
      </c>
      <c r="N37" s="38">
        <v>59.896999999999998</v>
      </c>
      <c r="O37" s="38">
        <v>59.896999999999998</v>
      </c>
      <c r="P37" s="38">
        <v>59.896999999999998</v>
      </c>
      <c r="Q37" s="38"/>
      <c r="R37" s="38"/>
    </row>
    <row r="38" spans="1:18" x14ac:dyDescent="0.2">
      <c r="A38" s="17"/>
      <c r="B38" s="27"/>
      <c r="C38" s="27"/>
      <c r="D38" s="27" t="s">
        <v>42</v>
      </c>
      <c r="E38" s="35" t="s">
        <v>21</v>
      </c>
      <c r="F38" s="36"/>
      <c r="G38" s="38">
        <v>83.897000000000006</v>
      </c>
      <c r="H38" s="38">
        <v>83.897000000000006</v>
      </c>
      <c r="I38" s="38">
        <v>83.897000000000006</v>
      </c>
      <c r="J38" s="38">
        <v>83.897000000000006</v>
      </c>
      <c r="K38" s="38">
        <v>83.897000000000006</v>
      </c>
      <c r="L38" s="38">
        <v>83.897000000000006</v>
      </c>
      <c r="M38" s="38">
        <v>83.831000000000003</v>
      </c>
      <c r="N38" s="38">
        <v>83.831000000000003</v>
      </c>
      <c r="O38" s="38">
        <v>83.831000000000003</v>
      </c>
      <c r="P38" s="38">
        <v>83.831000000000003</v>
      </c>
      <c r="Q38" s="38"/>
      <c r="R38" s="38"/>
    </row>
    <row r="39" spans="1:18" ht="5.25" customHeight="1" x14ac:dyDescent="0.2">
      <c r="A39" s="17"/>
      <c r="B39" s="27"/>
      <c r="C39" s="27"/>
      <c r="D39" s="27"/>
      <c r="E39" s="35"/>
      <c r="F39" s="36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</row>
    <row r="40" spans="1:18" x14ac:dyDescent="0.2">
      <c r="A40" s="17"/>
      <c r="B40" s="27"/>
      <c r="C40" s="27" t="s">
        <v>43</v>
      </c>
      <c r="D40" s="27" t="s">
        <v>44</v>
      </c>
      <c r="E40" s="35" t="s">
        <v>36</v>
      </c>
      <c r="F40" s="36"/>
      <c r="G40" s="38">
        <v>133.196</v>
      </c>
      <c r="H40" s="38">
        <v>138.167</v>
      </c>
      <c r="I40" s="38">
        <v>128.50700000000001</v>
      </c>
      <c r="J40" s="38">
        <v>109.77100000000002</v>
      </c>
      <c r="K40" s="38">
        <v>106.25800000000001</v>
      </c>
      <c r="L40" s="38">
        <v>107.81</v>
      </c>
      <c r="M40" s="38">
        <v>111.36799999999999</v>
      </c>
      <c r="N40" s="38">
        <v>111.69500000000001</v>
      </c>
      <c r="O40" s="38">
        <v>111.45699999999999</v>
      </c>
      <c r="P40" s="38">
        <v>118.571</v>
      </c>
      <c r="Q40" s="38"/>
      <c r="R40" s="38"/>
    </row>
    <row r="41" spans="1:18" x14ac:dyDescent="0.2">
      <c r="A41" s="17"/>
      <c r="B41" s="27"/>
      <c r="C41" s="27" t="s">
        <v>45</v>
      </c>
      <c r="D41" s="27" t="s">
        <v>46</v>
      </c>
      <c r="E41" s="35" t="s">
        <v>36</v>
      </c>
      <c r="F41" s="36"/>
      <c r="G41" s="38">
        <v>83.897000000000006</v>
      </c>
      <c r="H41" s="38">
        <v>83.897000000000006</v>
      </c>
      <c r="I41" s="38">
        <v>83.897000000000006</v>
      </c>
      <c r="J41" s="38">
        <v>83.897000000000006</v>
      </c>
      <c r="K41" s="38">
        <v>83.897000000000006</v>
      </c>
      <c r="L41" s="38">
        <v>83.897000000000006</v>
      </c>
      <c r="M41" s="38">
        <v>83.831000000000003</v>
      </c>
      <c r="N41" s="38">
        <v>83.831000000000003</v>
      </c>
      <c r="O41" s="38">
        <v>83.831000000000003</v>
      </c>
      <c r="P41" s="38">
        <v>83.831000000000003</v>
      </c>
      <c r="Q41" s="38"/>
      <c r="R41" s="38"/>
    </row>
    <row r="42" spans="1:18" ht="7.5" customHeight="1" x14ac:dyDescent="0.2">
      <c r="A42" s="17"/>
      <c r="B42" s="27"/>
      <c r="C42" s="27"/>
      <c r="D42" s="27"/>
      <c r="E42" s="35"/>
      <c r="F42" s="36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 spans="1:18" ht="9" customHeight="1" x14ac:dyDescent="0.2">
      <c r="A43" s="17"/>
      <c r="B43" s="43"/>
      <c r="C43" s="44"/>
      <c r="D43" s="32"/>
      <c r="E43" s="32"/>
      <c r="F43" s="20"/>
      <c r="G43" s="20"/>
      <c r="H43" s="68"/>
      <c r="I43" s="20"/>
      <c r="J43" s="20"/>
      <c r="K43" s="20"/>
      <c r="L43" s="20"/>
      <c r="M43" s="20"/>
      <c r="N43" s="25"/>
      <c r="O43" s="14"/>
      <c r="P43" s="14"/>
      <c r="Q43" s="14"/>
      <c r="R43" s="14"/>
    </row>
    <row r="44" spans="1:18" x14ac:dyDescent="0.2">
      <c r="A44" s="17"/>
      <c r="B44" s="26" t="s">
        <v>47</v>
      </c>
      <c r="C44" s="27"/>
      <c r="D44" s="27"/>
      <c r="E44" s="35"/>
      <c r="F44" s="36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</row>
    <row r="45" spans="1:18" x14ac:dyDescent="0.2">
      <c r="A45" s="17"/>
      <c r="B45" s="26"/>
      <c r="C45" s="27"/>
      <c r="D45" s="27"/>
      <c r="E45" s="35"/>
      <c r="F45" s="36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</row>
    <row r="46" spans="1:18" x14ac:dyDescent="0.2">
      <c r="A46" s="17"/>
      <c r="B46" s="27"/>
      <c r="C46" s="27" t="s">
        <v>40</v>
      </c>
      <c r="D46" s="27" t="s">
        <v>49</v>
      </c>
      <c r="E46" s="35" t="s">
        <v>50</v>
      </c>
      <c r="F46" s="36"/>
      <c r="G46" s="38">
        <v>141.97</v>
      </c>
      <c r="H46" s="38">
        <v>146.941</v>
      </c>
      <c r="I46" s="38">
        <v>137.28100000000001</v>
      </c>
      <c r="J46" s="38">
        <v>118.54500000000002</v>
      </c>
      <c r="K46" s="38">
        <v>115.03200000000001</v>
      </c>
      <c r="L46" s="38">
        <v>116.584</v>
      </c>
      <c r="M46" s="38">
        <v>121.124</v>
      </c>
      <c r="N46" s="38">
        <v>121.45100000000001</v>
      </c>
      <c r="O46" s="38">
        <v>121.21299999999999</v>
      </c>
      <c r="P46" s="38">
        <v>128.327</v>
      </c>
      <c r="Q46" s="38"/>
      <c r="R46" s="38"/>
    </row>
    <row r="47" spans="1:18" x14ac:dyDescent="0.2">
      <c r="A47" s="17"/>
      <c r="B47" s="27"/>
      <c r="C47" s="27" t="s">
        <v>32</v>
      </c>
      <c r="D47" s="27" t="s">
        <v>49</v>
      </c>
      <c r="E47" s="35" t="s">
        <v>51</v>
      </c>
      <c r="F47" s="36"/>
      <c r="G47" s="38">
        <v>184.631</v>
      </c>
      <c r="H47" s="38">
        <v>189.602</v>
      </c>
      <c r="I47" s="38">
        <v>179.94200000000001</v>
      </c>
      <c r="J47" s="38">
        <v>161.20599999999999</v>
      </c>
      <c r="K47" s="38">
        <v>157.69299999999998</v>
      </c>
      <c r="L47" s="38">
        <v>159.245</v>
      </c>
      <c r="M47" s="38">
        <v>164.19</v>
      </c>
      <c r="N47" s="38">
        <v>164.517</v>
      </c>
      <c r="O47" s="38">
        <v>164.279</v>
      </c>
      <c r="P47" s="38">
        <v>171.392</v>
      </c>
      <c r="Q47" s="38"/>
      <c r="R47" s="38"/>
    </row>
    <row r="48" spans="1:18" x14ac:dyDescent="0.2">
      <c r="A48" s="17"/>
      <c r="B48" s="27"/>
      <c r="C48" s="27"/>
      <c r="D48" s="27" t="s">
        <v>52</v>
      </c>
      <c r="E48" s="35" t="s">
        <v>50</v>
      </c>
      <c r="F48" s="36"/>
      <c r="G48" s="38">
        <v>92.671000000000006</v>
      </c>
      <c r="H48" s="38">
        <v>92.671000000000006</v>
      </c>
      <c r="I48" s="38">
        <v>92.671000000000006</v>
      </c>
      <c r="J48" s="38">
        <v>92.671000000000006</v>
      </c>
      <c r="K48" s="38">
        <v>92.671000000000006</v>
      </c>
      <c r="L48" s="38">
        <v>92.671000000000006</v>
      </c>
      <c r="M48" s="38">
        <v>93.587000000000003</v>
      </c>
      <c r="N48" s="38">
        <v>93.587000000000003</v>
      </c>
      <c r="O48" s="38">
        <v>93.587000000000003</v>
      </c>
      <c r="P48" s="38">
        <v>93.587000000000003</v>
      </c>
      <c r="Q48" s="38"/>
      <c r="R48" s="38"/>
    </row>
    <row r="49" spans="1:21" x14ac:dyDescent="0.2">
      <c r="A49" s="17"/>
      <c r="B49" s="27"/>
      <c r="C49" s="27"/>
      <c r="D49" s="27" t="s">
        <v>52</v>
      </c>
      <c r="E49" s="35" t="s">
        <v>51</v>
      </c>
      <c r="F49" s="36"/>
      <c r="G49" s="38">
        <v>135.33199999999999</v>
      </c>
      <c r="H49" s="38">
        <v>135.33199999999999</v>
      </c>
      <c r="I49" s="38">
        <v>135.33199999999999</v>
      </c>
      <c r="J49" s="38">
        <v>135.33199999999999</v>
      </c>
      <c r="K49" s="38">
        <v>135.33199999999999</v>
      </c>
      <c r="L49" s="38">
        <v>135.33199999999999</v>
      </c>
      <c r="M49" s="38">
        <v>136.65299999999999</v>
      </c>
      <c r="N49" s="38">
        <v>136.65299999999999</v>
      </c>
      <c r="O49" s="38">
        <v>136.65299999999999</v>
      </c>
      <c r="P49" s="38">
        <v>136.65199999999999</v>
      </c>
      <c r="Q49" s="38"/>
      <c r="R49" s="38"/>
    </row>
    <row r="50" spans="1:21" x14ac:dyDescent="0.2">
      <c r="A50" s="17"/>
      <c r="B50" s="27"/>
      <c r="C50" s="27"/>
      <c r="D50" s="27"/>
      <c r="E50" s="35"/>
      <c r="F50" s="36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8"/>
      <c r="T50" s="8"/>
      <c r="U50" s="8"/>
    </row>
    <row r="51" spans="1:21" x14ac:dyDescent="0.2">
      <c r="A51" s="17"/>
      <c r="B51" s="43"/>
      <c r="C51" s="44"/>
      <c r="D51" s="32"/>
      <c r="E51" s="32"/>
      <c r="F51" s="20"/>
      <c r="G51" s="20"/>
      <c r="H51" s="20"/>
      <c r="I51" s="20"/>
      <c r="J51" s="20"/>
      <c r="K51" s="20"/>
      <c r="L51" s="20"/>
      <c r="M51" s="20"/>
      <c r="N51" s="25"/>
      <c r="O51" s="14"/>
      <c r="P51" s="14"/>
      <c r="Q51" s="14"/>
      <c r="R51" s="14"/>
      <c r="T51" s="8"/>
      <c r="U51" s="8"/>
    </row>
    <row r="52" spans="1:21" x14ac:dyDescent="0.2">
      <c r="A52" s="17"/>
      <c r="B52" s="26" t="s">
        <v>53</v>
      </c>
      <c r="C52" s="27"/>
      <c r="D52" s="27"/>
      <c r="E52" s="35"/>
      <c r="F52" s="36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</row>
    <row r="53" spans="1:21" x14ac:dyDescent="0.2">
      <c r="A53" s="17"/>
      <c r="B53" s="26"/>
      <c r="C53" s="27"/>
      <c r="D53" s="27"/>
      <c r="E53" s="35"/>
      <c r="F53" s="36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</row>
    <row r="54" spans="1:21" x14ac:dyDescent="0.2">
      <c r="A54" s="17"/>
      <c r="B54" s="27"/>
      <c r="C54" s="27" t="s">
        <v>54</v>
      </c>
      <c r="D54" s="27" t="s">
        <v>55</v>
      </c>
      <c r="E54" s="35" t="s">
        <v>36</v>
      </c>
      <c r="F54" s="36"/>
      <c r="G54" s="38">
        <v>107.54599999999999</v>
      </c>
      <c r="H54" s="38">
        <v>112.517</v>
      </c>
      <c r="I54" s="38">
        <v>102.857</v>
      </c>
      <c r="J54" s="38">
        <v>84.121000000000009</v>
      </c>
      <c r="K54" s="38">
        <v>80.608000000000004</v>
      </c>
      <c r="L54" s="38">
        <v>82.16</v>
      </c>
      <c r="M54" s="38">
        <v>86.153999999999996</v>
      </c>
      <c r="N54" s="38">
        <v>86.480999999999995</v>
      </c>
      <c r="O54" s="38">
        <v>86.242999999999995</v>
      </c>
      <c r="P54" s="38">
        <v>93.356999999999999</v>
      </c>
      <c r="Q54" s="38"/>
      <c r="R54" s="38"/>
    </row>
    <row r="55" spans="1:21" x14ac:dyDescent="0.2">
      <c r="A55" s="17"/>
      <c r="B55" s="27"/>
      <c r="C55" s="27" t="s">
        <v>56</v>
      </c>
      <c r="D55" s="27" t="s">
        <v>57</v>
      </c>
      <c r="E55" s="35" t="s">
        <v>36</v>
      </c>
      <c r="F55" s="36"/>
      <c r="G55" s="38">
        <v>58.247</v>
      </c>
      <c r="H55" s="38">
        <v>58.247</v>
      </c>
      <c r="I55" s="38">
        <v>58.247</v>
      </c>
      <c r="J55" s="38">
        <v>58.247</v>
      </c>
      <c r="K55" s="38">
        <v>58.247</v>
      </c>
      <c r="L55" s="38">
        <v>58.247</v>
      </c>
      <c r="M55" s="38">
        <v>58.616999999999997</v>
      </c>
      <c r="N55" s="38">
        <v>58.616999999999997</v>
      </c>
      <c r="O55" s="38">
        <v>58.616999999999997</v>
      </c>
      <c r="P55" s="38">
        <v>58.616999999999997</v>
      </c>
      <c r="Q55" s="38"/>
      <c r="R55" s="38"/>
    </row>
    <row r="56" spans="1:21" x14ac:dyDescent="0.2">
      <c r="A56" s="17"/>
      <c r="B56" s="27"/>
      <c r="C56" s="27"/>
      <c r="D56" s="27"/>
      <c r="E56" s="35"/>
      <c r="F56" s="36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</row>
    <row r="57" spans="1:21" x14ac:dyDescent="0.2">
      <c r="A57" s="49"/>
      <c r="B57" s="31"/>
      <c r="C57" s="32"/>
      <c r="D57" s="32"/>
      <c r="E57" s="32"/>
      <c r="F57" s="47"/>
      <c r="G57" s="47"/>
      <c r="H57" s="47"/>
      <c r="I57" s="50"/>
      <c r="J57" s="47"/>
      <c r="K57" s="47"/>
      <c r="L57" s="47"/>
      <c r="M57" s="47"/>
      <c r="N57" s="47"/>
      <c r="O57" s="47"/>
      <c r="P57" s="47"/>
      <c r="Q57" s="47"/>
      <c r="R57" s="47"/>
    </row>
    <row r="58" spans="1:21" x14ac:dyDescent="0.2">
      <c r="B58" s="8"/>
      <c r="C58" s="8"/>
      <c r="D58" s="57"/>
      <c r="E58" s="8"/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2AE2E-B2A2-497F-B51A-3BD9BB35D7F3}">
  <sheetPr>
    <pageSetUpPr fitToPage="1"/>
  </sheetPr>
  <dimension ref="A1:S70"/>
  <sheetViews>
    <sheetView zoomScaleNormal="100" workbookViewId="0"/>
  </sheetViews>
  <sheetFormatPr defaultColWidth="8.5703125" defaultRowHeight="12.75" x14ac:dyDescent="0.2"/>
  <cols>
    <col min="1" max="1" width="1.5703125" style="4" customWidth="1"/>
    <col min="2" max="2" width="4" style="4" customWidth="1"/>
    <col min="3" max="3" width="19.140625" style="4" customWidth="1"/>
    <col min="4" max="4" width="11" style="58" customWidth="1"/>
    <col min="5" max="5" width="13" style="4" customWidth="1"/>
    <col min="6" max="6" width="1" style="4" customWidth="1"/>
    <col min="7" max="7" width="12.42578125" style="4" customWidth="1"/>
    <col min="8" max="8" width="13.5703125" style="4" customWidth="1"/>
    <col min="9" max="9" width="1" style="4" customWidth="1"/>
    <col min="10" max="11" width="10.5703125" style="4" customWidth="1"/>
    <col min="12" max="12" width="10.140625" style="4" customWidth="1"/>
    <col min="13" max="13" width="8.5703125" style="4"/>
    <col min="14" max="14" width="1" style="4" customWidth="1"/>
    <col min="15" max="17" width="10.140625" style="4" customWidth="1"/>
    <col min="18" max="16384" width="8.5703125" style="4"/>
  </cols>
  <sheetData>
    <row r="1" spans="1:19" ht="1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7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75" x14ac:dyDescent="0.25">
      <c r="A3" s="9">
        <v>45292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2.1" customHeight="1" x14ac:dyDescent="0.2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45292</v>
      </c>
      <c r="K7" s="30">
        <v>45261</v>
      </c>
      <c r="L7" s="29" t="s">
        <v>15</v>
      </c>
      <c r="M7" s="29" t="s">
        <v>15</v>
      </c>
      <c r="N7" s="25"/>
    </row>
    <row r="8" spans="1:19" ht="5.0999999999999996" customHeight="1" x14ac:dyDescent="0.2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49.298999999999999</v>
      </c>
      <c r="H11" s="38">
        <v>92.671000000000006</v>
      </c>
      <c r="I11" s="36"/>
      <c r="J11" s="38">
        <f t="shared" ref="J11:J14" si="0">G11+H11</f>
        <v>141.97</v>
      </c>
      <c r="K11" s="38">
        <v>142.31200000000001</v>
      </c>
      <c r="L11" s="38">
        <f>+J11-K11</f>
        <v>-0.34200000000001296</v>
      </c>
      <c r="M11" s="39">
        <f>+J11/K11-1</f>
        <v>-2.4031704986228197E-3</v>
      </c>
      <c r="N11" s="25"/>
      <c r="P11" s="41"/>
    </row>
    <row r="12" spans="1:19" x14ac:dyDescent="0.2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49.298999999999999</v>
      </c>
      <c r="H12" s="38">
        <v>135.33199999999999</v>
      </c>
      <c r="I12" s="36"/>
      <c r="J12" s="38">
        <f t="shared" si="0"/>
        <v>184.631</v>
      </c>
      <c r="K12" s="38">
        <v>186.85900000000001</v>
      </c>
      <c r="L12" s="38">
        <f>+J12-K12</f>
        <v>-2.2280000000000086</v>
      </c>
      <c r="M12" s="39">
        <f>+J12/K12-1</f>
        <v>-1.1923428895584398E-2</v>
      </c>
      <c r="N12" s="25"/>
      <c r="P12" s="41"/>
    </row>
    <row r="13" spans="1:19" x14ac:dyDescent="0.2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92.671000000000006</v>
      </c>
      <c r="I13" s="36"/>
      <c r="J13" s="38">
        <f t="shared" si="0"/>
        <v>92.671000000000006</v>
      </c>
      <c r="K13" s="38">
        <v>86.49</v>
      </c>
      <c r="L13" s="38">
        <f>+J13-K13</f>
        <v>6.1810000000000116</v>
      </c>
      <c r="M13" s="39">
        <f>+J13/K13-1</f>
        <v>7.1464909238062369E-2</v>
      </c>
      <c r="N13" s="25"/>
      <c r="P13" s="41"/>
    </row>
    <row r="14" spans="1:19" x14ac:dyDescent="0.2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135.33199999999999</v>
      </c>
      <c r="I14" s="36"/>
      <c r="J14" s="38">
        <f t="shared" si="0"/>
        <v>135.33199999999999</v>
      </c>
      <c r="K14" s="38">
        <v>131.03700000000001</v>
      </c>
      <c r="L14" s="38">
        <f>+J14-K14</f>
        <v>4.2949999999999875</v>
      </c>
      <c r="M14" s="39">
        <f>+J14/K14-1</f>
        <v>3.2777001915489379E-2</v>
      </c>
      <c r="N14" s="25"/>
      <c r="P14" s="41"/>
    </row>
    <row r="15" spans="1:19" x14ac:dyDescent="0.2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3499999999999996" customHeight="1" x14ac:dyDescent="0.2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49.298999999999999</v>
      </c>
      <c r="H19" s="38">
        <v>92.671000000000006</v>
      </c>
      <c r="I19" s="36"/>
      <c r="J19" s="38">
        <f t="shared" ref="J19:J22" si="1">G19+H19</f>
        <v>141.97</v>
      </c>
      <c r="K19" s="38">
        <v>142.31200000000001</v>
      </c>
      <c r="L19" s="38">
        <f>+J19-K19</f>
        <v>-0.34200000000001296</v>
      </c>
      <c r="M19" s="39">
        <f>+J19/K19-1</f>
        <v>-2.4031704986228197E-3</v>
      </c>
      <c r="N19" s="25"/>
      <c r="P19" s="41"/>
    </row>
    <row r="20" spans="1:16" x14ac:dyDescent="0.2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49.298999999999999</v>
      </c>
      <c r="H20" s="38">
        <v>135.33199999999999</v>
      </c>
      <c r="I20" s="36"/>
      <c r="J20" s="38">
        <f t="shared" si="1"/>
        <v>184.631</v>
      </c>
      <c r="K20" s="38">
        <v>186.85900000000001</v>
      </c>
      <c r="L20" s="38">
        <f>+J20-K20</f>
        <v>-2.2280000000000086</v>
      </c>
      <c r="M20" s="39">
        <f>+J20/K20-1</f>
        <v>-1.1923428895584398E-2</v>
      </c>
      <c r="N20" s="25"/>
      <c r="P20" s="41"/>
    </row>
    <row r="21" spans="1:16" x14ac:dyDescent="0.2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92.671000000000006</v>
      </c>
      <c r="I21" s="36"/>
      <c r="J21" s="38">
        <f t="shared" si="1"/>
        <v>92.671000000000006</v>
      </c>
      <c r="K21" s="38">
        <v>86.49</v>
      </c>
      <c r="L21" s="38">
        <f>+J21-K21</f>
        <v>6.1810000000000116</v>
      </c>
      <c r="M21" s="39">
        <f>+J21/K21-1</f>
        <v>7.1464909238062369E-2</v>
      </c>
      <c r="N21" s="25"/>
      <c r="P21" s="41"/>
    </row>
    <row r="22" spans="1:16" x14ac:dyDescent="0.2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135.33199999999999</v>
      </c>
      <c r="I22" s="36"/>
      <c r="J22" s="38">
        <f t="shared" si="1"/>
        <v>135.33199999999999</v>
      </c>
      <c r="K22" s="38">
        <v>131.03700000000001</v>
      </c>
      <c r="L22" s="38">
        <f>+J22-K22</f>
        <v>4.2949999999999875</v>
      </c>
      <c r="M22" s="39">
        <f>+J22/K22-1</f>
        <v>3.2777001915489379E-2</v>
      </c>
      <c r="N22" s="25"/>
      <c r="P22" s="41"/>
    </row>
    <row r="23" spans="1:16" x14ac:dyDescent="0.2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49.298999999999999</v>
      </c>
      <c r="H27" s="38">
        <v>92.671000000000006</v>
      </c>
      <c r="I27" s="36"/>
      <c r="J27" s="38">
        <f t="shared" ref="J27:J30" si="2">G27+H27</f>
        <v>141.97</v>
      </c>
      <c r="K27" s="38">
        <v>142.31200000000001</v>
      </c>
      <c r="L27" s="38">
        <f>+J27-K27</f>
        <v>-0.34200000000001296</v>
      </c>
      <c r="M27" s="39">
        <f>+J27/K27-1</f>
        <v>-2.4031704986228197E-3</v>
      </c>
      <c r="N27" s="25"/>
      <c r="P27" s="41"/>
    </row>
    <row r="28" spans="1:16" x14ac:dyDescent="0.2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49.298999999999999</v>
      </c>
      <c r="H28" s="38">
        <v>135.33199999999999</v>
      </c>
      <c r="I28" s="36"/>
      <c r="J28" s="38">
        <f t="shared" si="2"/>
        <v>184.631</v>
      </c>
      <c r="K28" s="38">
        <v>186.85900000000001</v>
      </c>
      <c r="L28" s="38">
        <f>+J28-K28</f>
        <v>-2.2280000000000086</v>
      </c>
      <c r="M28" s="39">
        <f>+J28/K28-1</f>
        <v>-1.1923428895584398E-2</v>
      </c>
      <c r="N28" s="25"/>
      <c r="P28" s="41"/>
    </row>
    <row r="29" spans="1:16" x14ac:dyDescent="0.2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92.671000000000006</v>
      </c>
      <c r="I29" s="36"/>
      <c r="J29" s="38">
        <f t="shared" si="2"/>
        <v>92.671000000000006</v>
      </c>
      <c r="K29" s="38">
        <v>86.49</v>
      </c>
      <c r="L29" s="38">
        <f>+J29-K29</f>
        <v>6.1810000000000116</v>
      </c>
      <c r="M29" s="39">
        <f>+J29/K29-1</f>
        <v>7.1464909238062369E-2</v>
      </c>
      <c r="N29" s="25"/>
      <c r="P29" s="41"/>
    </row>
    <row r="30" spans="1:16" x14ac:dyDescent="0.2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135.33199999999999</v>
      </c>
      <c r="I30" s="36"/>
      <c r="J30" s="38">
        <f t="shared" si="2"/>
        <v>135.33199999999999</v>
      </c>
      <c r="K30" s="38">
        <v>131.03700000000001</v>
      </c>
      <c r="L30" s="38">
        <f>+J30-K30</f>
        <v>4.2949999999999875</v>
      </c>
      <c r="M30" s="39">
        <f>+J30/K30-1</f>
        <v>3.2777001915489379E-2</v>
      </c>
      <c r="N30" s="25"/>
      <c r="P30" s="41"/>
    </row>
    <row r="31" spans="1:16" x14ac:dyDescent="0.2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49.298999999999999</v>
      </c>
      <c r="H32" s="38">
        <f>H28</f>
        <v>135.33199999999999</v>
      </c>
      <c r="I32" s="36"/>
      <c r="J32" s="38">
        <f>G32+H32</f>
        <v>184.631</v>
      </c>
      <c r="K32" s="38">
        <v>186.85900000000001</v>
      </c>
      <c r="L32" s="38">
        <f>+J32-K32</f>
        <v>-2.2280000000000086</v>
      </c>
      <c r="M32" s="39">
        <f>+J32/K32-1</f>
        <v>-1.1923428895584398E-2</v>
      </c>
      <c r="N32" s="25"/>
      <c r="P32" s="41"/>
    </row>
    <row r="33" spans="1:17" x14ac:dyDescent="0.2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135.33199999999999</v>
      </c>
      <c r="I33" s="36"/>
      <c r="J33" s="38">
        <f>G33+H33</f>
        <v>135.33199999999999</v>
      </c>
      <c r="K33" s="38">
        <v>131.03700000000001</v>
      </c>
      <c r="L33" s="38">
        <f>+J33-K33</f>
        <v>4.2949999999999875</v>
      </c>
      <c r="M33" s="39">
        <f>+J33/K33-1</f>
        <v>3.2777001915489379E-2</v>
      </c>
      <c r="N33" s="25"/>
      <c r="P33" s="41"/>
    </row>
    <row r="34" spans="1:17" x14ac:dyDescent="0.2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" customHeight="1" x14ac:dyDescent="0.2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49.298999999999999</v>
      </c>
      <c r="H38" s="38">
        <v>59.896999999999998</v>
      </c>
      <c r="I38" s="36"/>
      <c r="J38" s="38">
        <f t="shared" ref="J38:J41" si="3">G38+H38</f>
        <v>109.196</v>
      </c>
      <c r="K38" s="38">
        <v>108.114</v>
      </c>
      <c r="L38" s="38">
        <f>+J38-K38</f>
        <v>1.0819999999999936</v>
      </c>
      <c r="M38" s="39">
        <f>+J38/K38-1</f>
        <v>1.0007954566475963E-2</v>
      </c>
      <c r="N38" s="25"/>
      <c r="P38" s="41"/>
    </row>
    <row r="39" spans="1:17" x14ac:dyDescent="0.2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49.298999999999999</v>
      </c>
      <c r="H39" s="38">
        <v>83.897000000000006</v>
      </c>
      <c r="I39" s="36"/>
      <c r="J39" s="38">
        <f t="shared" si="3"/>
        <v>133.196</v>
      </c>
      <c r="K39" s="38">
        <v>132.59700000000001</v>
      </c>
      <c r="L39" s="38">
        <f>+J39-K39</f>
        <v>0.59899999999998954</v>
      </c>
      <c r="M39" s="39">
        <f>+J39/K39-1</f>
        <v>4.5174476043952083E-3</v>
      </c>
      <c r="N39" s="25"/>
      <c r="P39" s="41"/>
    </row>
    <row r="40" spans="1:17" x14ac:dyDescent="0.2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59.896999999999998</v>
      </c>
      <c r="I40" s="36"/>
      <c r="J40" s="38">
        <f t="shared" si="3"/>
        <v>59.896999999999998</v>
      </c>
      <c r="K40" s="38">
        <v>52.292000000000002</v>
      </c>
      <c r="L40" s="38">
        <f>+J40-K40</f>
        <v>7.6049999999999969</v>
      </c>
      <c r="M40" s="39">
        <f>+J40/K40-1</f>
        <v>0.14543333588311791</v>
      </c>
      <c r="N40" s="25"/>
      <c r="P40" s="41"/>
    </row>
    <row r="41" spans="1:17" x14ac:dyDescent="0.2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83.897000000000006</v>
      </c>
      <c r="I41" s="36"/>
      <c r="J41" s="38">
        <f t="shared" si="3"/>
        <v>83.897000000000006</v>
      </c>
      <c r="K41" s="38">
        <v>76.775000000000006</v>
      </c>
      <c r="L41" s="38">
        <f>+J41-K41</f>
        <v>7.1219999999999999</v>
      </c>
      <c r="M41" s="39">
        <f>+J41/K41-1</f>
        <v>9.27645718007164E-2</v>
      </c>
      <c r="N41" s="25"/>
      <c r="P41" s="41"/>
    </row>
    <row r="42" spans="1:17" x14ac:dyDescent="0.2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49.298999999999999</v>
      </c>
      <c r="H43" s="38">
        <f>H39</f>
        <v>83.897000000000006</v>
      </c>
      <c r="I43" s="36"/>
      <c r="J43" s="38">
        <f>G43+H43</f>
        <v>133.196</v>
      </c>
      <c r="K43" s="38">
        <v>132.59700000000001</v>
      </c>
      <c r="L43" s="38">
        <f>+J43-K43</f>
        <v>0.59899999999998954</v>
      </c>
      <c r="M43" s="39">
        <f>+J43/K43-1</f>
        <v>4.5174476043952083E-3</v>
      </c>
      <c r="N43" s="25"/>
      <c r="P43" s="41"/>
    </row>
    <row r="44" spans="1:17" x14ac:dyDescent="0.2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83.897000000000006</v>
      </c>
      <c r="I44" s="36"/>
      <c r="J44" s="38">
        <f>G44+H44</f>
        <v>83.897000000000006</v>
      </c>
      <c r="K44" s="38">
        <v>76.775000000000006</v>
      </c>
      <c r="L44" s="38">
        <f>+J44-K44</f>
        <v>7.1219999999999999</v>
      </c>
      <c r="M44" s="39">
        <f>+J44/K44-1</f>
        <v>9.27645718007164E-2</v>
      </c>
      <c r="N44" s="25"/>
      <c r="P44" s="41"/>
    </row>
    <row r="45" spans="1:17" x14ac:dyDescent="0.2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35" customHeight="1" x14ac:dyDescent="0.2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49.298999999999999</v>
      </c>
      <c r="H49" s="38">
        <v>92.671000000000006</v>
      </c>
      <c r="I49" s="36"/>
      <c r="J49" s="38">
        <f t="shared" ref="J49:J52" si="4">G49+H49</f>
        <v>141.97</v>
      </c>
      <c r="K49" s="38">
        <v>142.31200000000001</v>
      </c>
      <c r="L49" s="38">
        <f>+J49-K49</f>
        <v>-0.34200000000001296</v>
      </c>
      <c r="M49" s="39">
        <f>+J49/K49-1</f>
        <v>-2.4031704986228197E-3</v>
      </c>
      <c r="N49" s="25"/>
      <c r="P49" s="41"/>
    </row>
    <row r="50" spans="1:17" x14ac:dyDescent="0.2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49.298999999999999</v>
      </c>
      <c r="H50" s="38">
        <v>135.33199999999999</v>
      </c>
      <c r="I50" s="36"/>
      <c r="J50" s="38">
        <f t="shared" si="4"/>
        <v>184.631</v>
      </c>
      <c r="K50" s="38">
        <v>186.85900000000001</v>
      </c>
      <c r="L50" s="38">
        <f>+J50-K50</f>
        <v>-2.2280000000000086</v>
      </c>
      <c r="M50" s="39">
        <f>+J50/K50-1</f>
        <v>-1.1923428895584398E-2</v>
      </c>
      <c r="N50" s="25"/>
      <c r="P50" s="41"/>
    </row>
    <row r="51" spans="1:17" x14ac:dyDescent="0.2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92.671000000000006</v>
      </c>
      <c r="I51" s="36"/>
      <c r="J51" s="38">
        <f t="shared" si="4"/>
        <v>92.671000000000006</v>
      </c>
      <c r="K51" s="38">
        <v>86.49</v>
      </c>
      <c r="L51" s="38">
        <f>+J51-K51</f>
        <v>6.1810000000000116</v>
      </c>
      <c r="M51" s="39">
        <f>+J51/K51-1</f>
        <v>7.1464909238062369E-2</v>
      </c>
      <c r="N51" s="25"/>
      <c r="P51" s="41"/>
    </row>
    <row r="52" spans="1:17" x14ac:dyDescent="0.2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135.33199999999999</v>
      </c>
      <c r="I52" s="36"/>
      <c r="J52" s="38">
        <f t="shared" si="4"/>
        <v>135.33199999999999</v>
      </c>
      <c r="K52" s="38">
        <v>131.03700000000001</v>
      </c>
      <c r="L52" s="38">
        <f>+J52-K52</f>
        <v>4.2949999999999875</v>
      </c>
      <c r="M52" s="39">
        <f>+J52/K52-1</f>
        <v>3.2777001915489379E-2</v>
      </c>
      <c r="N52" s="25"/>
      <c r="P52" s="41"/>
    </row>
    <row r="53" spans="1:17" x14ac:dyDescent="0.2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35" customHeight="1" x14ac:dyDescent="0.2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49.298999999999999</v>
      </c>
      <c r="H57" s="38">
        <v>58.247</v>
      </c>
      <c r="I57" s="36"/>
      <c r="J57" s="38">
        <f>G57+H57</f>
        <v>107.54599999999999</v>
      </c>
      <c r="K57" s="38">
        <v>107.47499999999999</v>
      </c>
      <c r="L57" s="38">
        <f>+J57-K57</f>
        <v>7.0999999999997954E-2</v>
      </c>
      <c r="M57" s="39">
        <f>+J57/K57-1</f>
        <v>6.6061874854606017E-4</v>
      </c>
      <c r="N57" s="25"/>
      <c r="P57" s="41"/>
    </row>
    <row r="58" spans="1:17" x14ac:dyDescent="0.2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58.247</v>
      </c>
      <c r="I58" s="36"/>
      <c r="J58" s="38">
        <f>G58+H58</f>
        <v>58.247</v>
      </c>
      <c r="K58" s="38">
        <v>51.652999999999999</v>
      </c>
      <c r="L58" s="38">
        <f>+J58-K58</f>
        <v>6.5940000000000012</v>
      </c>
      <c r="M58" s="39">
        <f>+J58/K58-1</f>
        <v>0.12765957446808507</v>
      </c>
      <c r="N58" s="25"/>
      <c r="P58" s="41"/>
    </row>
    <row r="59" spans="1:17" x14ac:dyDescent="0.2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">
      <c r="B62" s="52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">
      <c r="B63" s="55" t="s">
        <v>59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B64" s="55" t="s">
        <v>60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">
      <c r="B65" s="55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">
      <c r="B66" s="55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">
      <c r="B67" s="55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">
      <c r="B68" s="52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">
      <c r="B69" s="52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">
      <c r="B70" s="52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8C0F9-A99E-40C2-8959-503D78937F6D}">
  <sheetPr>
    <pageSetUpPr fitToPage="1"/>
  </sheetPr>
  <dimension ref="A1:S70"/>
  <sheetViews>
    <sheetView zoomScaleNormal="100" workbookViewId="0"/>
  </sheetViews>
  <sheetFormatPr defaultColWidth="8.5703125" defaultRowHeight="12.75" x14ac:dyDescent="0.2"/>
  <cols>
    <col min="1" max="1" width="1.5703125" style="4" customWidth="1"/>
    <col min="2" max="2" width="4" style="4" customWidth="1"/>
    <col min="3" max="3" width="19.140625" style="4" customWidth="1"/>
    <col min="4" max="4" width="11" style="58" customWidth="1"/>
    <col min="5" max="5" width="13" style="4" customWidth="1"/>
    <col min="6" max="6" width="1" style="4" customWidth="1"/>
    <col min="7" max="7" width="12.42578125" style="4" customWidth="1"/>
    <col min="8" max="8" width="13.5703125" style="4" customWidth="1"/>
    <col min="9" max="9" width="1" style="4" customWidth="1"/>
    <col min="10" max="11" width="10.5703125" style="4" customWidth="1"/>
    <col min="12" max="12" width="10.140625" style="4" customWidth="1"/>
    <col min="13" max="13" width="8.5703125" style="4"/>
    <col min="14" max="14" width="1" style="4" customWidth="1"/>
    <col min="15" max="17" width="10.140625" style="4" customWidth="1"/>
    <col min="18" max="16384" width="8.5703125" style="4"/>
  </cols>
  <sheetData>
    <row r="1" spans="1:19" ht="1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7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75" x14ac:dyDescent="0.25">
      <c r="A3" s="9">
        <v>45323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2.1" customHeight="1" x14ac:dyDescent="0.2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45323</v>
      </c>
      <c r="K7" s="30">
        <v>45292</v>
      </c>
      <c r="L7" s="29" t="s">
        <v>15</v>
      </c>
      <c r="M7" s="29" t="s">
        <v>15</v>
      </c>
      <c r="N7" s="25"/>
    </row>
    <row r="8" spans="1:19" ht="5.0999999999999996" customHeight="1" x14ac:dyDescent="0.2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54.27</v>
      </c>
      <c r="H11" s="38">
        <v>92.671000000000006</v>
      </c>
      <c r="I11" s="36"/>
      <c r="J11" s="38">
        <f t="shared" ref="J11:J14" si="0">G11+H11</f>
        <v>146.941</v>
      </c>
      <c r="K11" s="38">
        <v>141.97</v>
      </c>
      <c r="L11" s="38">
        <f>+J11-K11</f>
        <v>4.9710000000000036</v>
      </c>
      <c r="M11" s="39">
        <f>+J11/K11-1</f>
        <v>3.5014439670352893E-2</v>
      </c>
      <c r="N11" s="25"/>
      <c r="P11" s="41"/>
    </row>
    <row r="12" spans="1:19" x14ac:dyDescent="0.2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54.27</v>
      </c>
      <c r="H12" s="38">
        <v>135.33199999999999</v>
      </c>
      <c r="I12" s="36"/>
      <c r="J12" s="38">
        <f t="shared" si="0"/>
        <v>189.602</v>
      </c>
      <c r="K12" s="38">
        <v>184.631</v>
      </c>
      <c r="L12" s="38">
        <f>+J12-K12</f>
        <v>4.9710000000000036</v>
      </c>
      <c r="M12" s="39">
        <f>+J12/K12-1</f>
        <v>2.6923972680644059E-2</v>
      </c>
      <c r="N12" s="25"/>
      <c r="P12" s="41"/>
    </row>
    <row r="13" spans="1:19" x14ac:dyDescent="0.2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92.671000000000006</v>
      </c>
      <c r="I13" s="36"/>
      <c r="J13" s="38">
        <f t="shared" si="0"/>
        <v>92.671000000000006</v>
      </c>
      <c r="K13" s="38">
        <v>92.671000000000006</v>
      </c>
      <c r="L13" s="38">
        <f>+J13-K13</f>
        <v>0</v>
      </c>
      <c r="M13" s="39">
        <f>+J13/K13-1</f>
        <v>0</v>
      </c>
      <c r="N13" s="25"/>
      <c r="P13" s="41"/>
    </row>
    <row r="14" spans="1:19" x14ac:dyDescent="0.2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135.33199999999999</v>
      </c>
      <c r="I14" s="36"/>
      <c r="J14" s="38">
        <f t="shared" si="0"/>
        <v>135.33199999999999</v>
      </c>
      <c r="K14" s="38">
        <v>135.33199999999999</v>
      </c>
      <c r="L14" s="38">
        <f>+J14-K14</f>
        <v>0</v>
      </c>
      <c r="M14" s="39">
        <f>+J14/K14-1</f>
        <v>0</v>
      </c>
      <c r="N14" s="25"/>
      <c r="P14" s="41"/>
    </row>
    <row r="15" spans="1:19" x14ac:dyDescent="0.2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3499999999999996" customHeight="1" x14ac:dyDescent="0.2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54.27</v>
      </c>
      <c r="H19" s="38">
        <v>92.671000000000006</v>
      </c>
      <c r="I19" s="36"/>
      <c r="J19" s="38">
        <f t="shared" ref="J19:J22" si="1">G19+H19</f>
        <v>146.941</v>
      </c>
      <c r="K19" s="38">
        <v>141.97</v>
      </c>
      <c r="L19" s="38">
        <f>+J19-K19</f>
        <v>4.9710000000000036</v>
      </c>
      <c r="M19" s="39">
        <f>+J19/K19-1</f>
        <v>3.5014439670352893E-2</v>
      </c>
      <c r="N19" s="25"/>
      <c r="P19" s="41"/>
    </row>
    <row r="20" spans="1:16" x14ac:dyDescent="0.2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54.27</v>
      </c>
      <c r="H20" s="38">
        <v>135.33199999999999</v>
      </c>
      <c r="I20" s="36"/>
      <c r="J20" s="38">
        <f t="shared" si="1"/>
        <v>189.602</v>
      </c>
      <c r="K20" s="38">
        <v>184.631</v>
      </c>
      <c r="L20" s="38">
        <f>+J20-K20</f>
        <v>4.9710000000000036</v>
      </c>
      <c r="M20" s="39">
        <f>+J20/K20-1</f>
        <v>2.6923972680644059E-2</v>
      </c>
      <c r="N20" s="25"/>
      <c r="P20" s="41"/>
    </row>
    <row r="21" spans="1:16" x14ac:dyDescent="0.2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92.671000000000006</v>
      </c>
      <c r="I21" s="36"/>
      <c r="J21" s="38">
        <f t="shared" si="1"/>
        <v>92.671000000000006</v>
      </c>
      <c r="K21" s="38">
        <v>92.671000000000006</v>
      </c>
      <c r="L21" s="38">
        <f>+J21-K21</f>
        <v>0</v>
      </c>
      <c r="M21" s="39">
        <f>+J21/K21-1</f>
        <v>0</v>
      </c>
      <c r="N21" s="25"/>
      <c r="P21" s="41"/>
    </row>
    <row r="22" spans="1:16" x14ac:dyDescent="0.2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135.33199999999999</v>
      </c>
      <c r="I22" s="36"/>
      <c r="J22" s="38">
        <f t="shared" si="1"/>
        <v>135.33199999999999</v>
      </c>
      <c r="K22" s="38">
        <v>135.33199999999999</v>
      </c>
      <c r="L22" s="38">
        <f>+J22-K22</f>
        <v>0</v>
      </c>
      <c r="M22" s="39">
        <f>+J22/K22-1</f>
        <v>0</v>
      </c>
      <c r="N22" s="25"/>
      <c r="P22" s="41"/>
    </row>
    <row r="23" spans="1:16" x14ac:dyDescent="0.2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54.27</v>
      </c>
      <c r="H27" s="38">
        <v>92.671000000000006</v>
      </c>
      <c r="I27" s="36"/>
      <c r="J27" s="38">
        <f t="shared" ref="J27:J30" si="2">G27+H27</f>
        <v>146.941</v>
      </c>
      <c r="K27" s="38">
        <v>141.97</v>
      </c>
      <c r="L27" s="38">
        <f>+J27-K27</f>
        <v>4.9710000000000036</v>
      </c>
      <c r="M27" s="39">
        <f>+J27/K27-1</f>
        <v>3.5014439670352893E-2</v>
      </c>
      <c r="N27" s="25"/>
      <c r="P27" s="41"/>
    </row>
    <row r="28" spans="1:16" x14ac:dyDescent="0.2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54.27</v>
      </c>
      <c r="H28" s="38">
        <v>135.33199999999999</v>
      </c>
      <c r="I28" s="36"/>
      <c r="J28" s="38">
        <f t="shared" si="2"/>
        <v>189.602</v>
      </c>
      <c r="K28" s="38">
        <v>184.631</v>
      </c>
      <c r="L28" s="38">
        <f>+J28-K28</f>
        <v>4.9710000000000036</v>
      </c>
      <c r="M28" s="39">
        <f>+J28/K28-1</f>
        <v>2.6923972680644059E-2</v>
      </c>
      <c r="N28" s="25"/>
      <c r="P28" s="41"/>
    </row>
    <row r="29" spans="1:16" x14ac:dyDescent="0.2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92.671000000000006</v>
      </c>
      <c r="I29" s="36"/>
      <c r="J29" s="38">
        <f t="shared" si="2"/>
        <v>92.671000000000006</v>
      </c>
      <c r="K29" s="38">
        <v>92.671000000000006</v>
      </c>
      <c r="L29" s="38">
        <f>+J29-K29</f>
        <v>0</v>
      </c>
      <c r="M29" s="39">
        <f>+J29/K29-1</f>
        <v>0</v>
      </c>
      <c r="N29" s="25"/>
      <c r="P29" s="41"/>
    </row>
    <row r="30" spans="1:16" x14ac:dyDescent="0.2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135.33199999999999</v>
      </c>
      <c r="I30" s="36"/>
      <c r="J30" s="38">
        <f t="shared" si="2"/>
        <v>135.33199999999999</v>
      </c>
      <c r="K30" s="38">
        <v>135.33199999999999</v>
      </c>
      <c r="L30" s="38">
        <f>+J30-K30</f>
        <v>0</v>
      </c>
      <c r="M30" s="39">
        <f>+J30/K30-1</f>
        <v>0</v>
      </c>
      <c r="N30" s="25"/>
      <c r="P30" s="41"/>
    </row>
    <row r="31" spans="1:16" x14ac:dyDescent="0.2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54.27</v>
      </c>
      <c r="H32" s="38">
        <f>H28</f>
        <v>135.33199999999999</v>
      </c>
      <c r="I32" s="36"/>
      <c r="J32" s="38">
        <f>G32+H32</f>
        <v>189.602</v>
      </c>
      <c r="K32" s="38">
        <v>184.631</v>
      </c>
      <c r="L32" s="38">
        <f>+J32-K32</f>
        <v>4.9710000000000036</v>
      </c>
      <c r="M32" s="39">
        <f>+J32/K32-1</f>
        <v>2.6923972680644059E-2</v>
      </c>
      <c r="N32" s="25"/>
      <c r="P32" s="41"/>
    </row>
    <row r="33" spans="1:17" x14ac:dyDescent="0.2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135.33199999999999</v>
      </c>
      <c r="I33" s="36"/>
      <c r="J33" s="38">
        <f>G33+H33</f>
        <v>135.33199999999999</v>
      </c>
      <c r="K33" s="38">
        <v>135.33199999999999</v>
      </c>
      <c r="L33" s="38">
        <f>+J33-K33</f>
        <v>0</v>
      </c>
      <c r="M33" s="39">
        <f>+J33/K33-1</f>
        <v>0</v>
      </c>
      <c r="N33" s="25"/>
      <c r="P33" s="41"/>
    </row>
    <row r="34" spans="1:17" x14ac:dyDescent="0.2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" customHeight="1" x14ac:dyDescent="0.2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54.27</v>
      </c>
      <c r="H38" s="38">
        <v>59.896999999999998</v>
      </c>
      <c r="I38" s="36"/>
      <c r="J38" s="38">
        <f t="shared" ref="J38:J41" si="3">G38+H38</f>
        <v>114.167</v>
      </c>
      <c r="K38" s="38">
        <v>109.196</v>
      </c>
      <c r="L38" s="38">
        <f>+J38-K38</f>
        <v>4.9710000000000036</v>
      </c>
      <c r="M38" s="39">
        <f>+J38/K38-1</f>
        <v>4.5523645554782277E-2</v>
      </c>
      <c r="N38" s="25"/>
      <c r="P38" s="41"/>
    </row>
    <row r="39" spans="1:17" x14ac:dyDescent="0.2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54.27</v>
      </c>
      <c r="H39" s="38">
        <v>83.897000000000006</v>
      </c>
      <c r="I39" s="36"/>
      <c r="J39" s="38">
        <f t="shared" si="3"/>
        <v>138.167</v>
      </c>
      <c r="K39" s="38">
        <v>133.196</v>
      </c>
      <c r="L39" s="38">
        <f>+J39-K39</f>
        <v>4.9710000000000036</v>
      </c>
      <c r="M39" s="39">
        <f>+J39/K39-1</f>
        <v>3.7320940568785987E-2</v>
      </c>
      <c r="N39" s="25"/>
      <c r="P39" s="41"/>
    </row>
    <row r="40" spans="1:17" x14ac:dyDescent="0.2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59.896999999999998</v>
      </c>
      <c r="I40" s="36"/>
      <c r="J40" s="38">
        <f t="shared" si="3"/>
        <v>59.896999999999998</v>
      </c>
      <c r="K40" s="38">
        <v>59.896999999999998</v>
      </c>
      <c r="L40" s="38">
        <f>+J40-K40</f>
        <v>0</v>
      </c>
      <c r="M40" s="39">
        <f>+J40/K40-1</f>
        <v>0</v>
      </c>
      <c r="N40" s="25"/>
      <c r="P40" s="41"/>
    </row>
    <row r="41" spans="1:17" x14ac:dyDescent="0.2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83.897000000000006</v>
      </c>
      <c r="I41" s="36"/>
      <c r="J41" s="38">
        <f t="shared" si="3"/>
        <v>83.897000000000006</v>
      </c>
      <c r="K41" s="38">
        <v>83.897000000000006</v>
      </c>
      <c r="L41" s="38">
        <f>+J41-K41</f>
        <v>0</v>
      </c>
      <c r="M41" s="39">
        <f>+J41/K41-1</f>
        <v>0</v>
      </c>
      <c r="N41" s="25"/>
      <c r="P41" s="41"/>
    </row>
    <row r="42" spans="1:17" x14ac:dyDescent="0.2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54.27</v>
      </c>
      <c r="H43" s="38">
        <f>H39</f>
        <v>83.897000000000006</v>
      </c>
      <c r="I43" s="36"/>
      <c r="J43" s="38">
        <f>G43+H43</f>
        <v>138.167</v>
      </c>
      <c r="K43" s="38">
        <v>133.196</v>
      </c>
      <c r="L43" s="38">
        <f>+J43-K43</f>
        <v>4.9710000000000036</v>
      </c>
      <c r="M43" s="39">
        <f>+J43/K43-1</f>
        <v>3.7320940568785987E-2</v>
      </c>
      <c r="N43" s="25"/>
      <c r="P43" s="41"/>
    </row>
    <row r="44" spans="1:17" x14ac:dyDescent="0.2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83.897000000000006</v>
      </c>
      <c r="I44" s="36"/>
      <c r="J44" s="38">
        <f>G44+H44</f>
        <v>83.897000000000006</v>
      </c>
      <c r="K44" s="38">
        <v>83.897000000000006</v>
      </c>
      <c r="L44" s="38">
        <f>+J44-K44</f>
        <v>0</v>
      </c>
      <c r="M44" s="39">
        <f>+J44/K44-1</f>
        <v>0</v>
      </c>
      <c r="N44" s="25"/>
      <c r="P44" s="41"/>
    </row>
    <row r="45" spans="1:17" x14ac:dyDescent="0.2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35" customHeight="1" x14ac:dyDescent="0.2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54.27</v>
      </c>
      <c r="H49" s="38">
        <v>92.671000000000006</v>
      </c>
      <c r="I49" s="36"/>
      <c r="J49" s="38">
        <f t="shared" ref="J49:J52" si="4">G49+H49</f>
        <v>146.941</v>
      </c>
      <c r="K49" s="38">
        <v>141.97</v>
      </c>
      <c r="L49" s="38">
        <f>+J49-K49</f>
        <v>4.9710000000000036</v>
      </c>
      <c r="M49" s="39">
        <f>+J49/K49-1</f>
        <v>3.5014439670352893E-2</v>
      </c>
      <c r="N49" s="25"/>
      <c r="P49" s="41"/>
    </row>
    <row r="50" spans="1:17" x14ac:dyDescent="0.2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54.27</v>
      </c>
      <c r="H50" s="38">
        <v>135.33199999999999</v>
      </c>
      <c r="I50" s="36"/>
      <c r="J50" s="38">
        <f t="shared" si="4"/>
        <v>189.602</v>
      </c>
      <c r="K50" s="38">
        <v>184.631</v>
      </c>
      <c r="L50" s="38">
        <f>+J50-K50</f>
        <v>4.9710000000000036</v>
      </c>
      <c r="M50" s="39">
        <f>+J50/K50-1</f>
        <v>2.6923972680644059E-2</v>
      </c>
      <c r="N50" s="25"/>
      <c r="P50" s="41"/>
    </row>
    <row r="51" spans="1:17" x14ac:dyDescent="0.2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92.671000000000006</v>
      </c>
      <c r="I51" s="36"/>
      <c r="J51" s="38">
        <f t="shared" si="4"/>
        <v>92.671000000000006</v>
      </c>
      <c r="K51" s="38">
        <v>92.671000000000006</v>
      </c>
      <c r="L51" s="38">
        <f>+J51-K51</f>
        <v>0</v>
      </c>
      <c r="M51" s="39">
        <f>+J51/K51-1</f>
        <v>0</v>
      </c>
      <c r="N51" s="25"/>
      <c r="P51" s="41"/>
    </row>
    <row r="52" spans="1:17" x14ac:dyDescent="0.2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135.33199999999999</v>
      </c>
      <c r="I52" s="36"/>
      <c r="J52" s="38">
        <f t="shared" si="4"/>
        <v>135.33199999999999</v>
      </c>
      <c r="K52" s="38">
        <v>135.33199999999999</v>
      </c>
      <c r="L52" s="38">
        <f>+J52-K52</f>
        <v>0</v>
      </c>
      <c r="M52" s="39">
        <f>+J52/K52-1</f>
        <v>0</v>
      </c>
      <c r="N52" s="25"/>
      <c r="P52" s="41"/>
    </row>
    <row r="53" spans="1:17" x14ac:dyDescent="0.2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35" customHeight="1" x14ac:dyDescent="0.2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54.27</v>
      </c>
      <c r="H57" s="38">
        <v>58.247</v>
      </c>
      <c r="I57" s="36"/>
      <c r="J57" s="38">
        <f>G57+H57</f>
        <v>112.517</v>
      </c>
      <c r="K57" s="38">
        <v>107.54599999999999</v>
      </c>
      <c r="L57" s="38">
        <f>+J57-K57</f>
        <v>4.9710000000000036</v>
      </c>
      <c r="M57" s="39">
        <f>+J57/K57-1</f>
        <v>4.622208171387121E-2</v>
      </c>
      <c r="N57" s="25"/>
      <c r="P57" s="41"/>
    </row>
    <row r="58" spans="1:17" x14ac:dyDescent="0.2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58.247</v>
      </c>
      <c r="I58" s="36"/>
      <c r="J58" s="38">
        <f>G58+H58</f>
        <v>58.247</v>
      </c>
      <c r="K58" s="38">
        <v>58.247</v>
      </c>
      <c r="L58" s="38">
        <f>+J58-K58</f>
        <v>0</v>
      </c>
      <c r="M58" s="39">
        <f>+J58/K58-1</f>
        <v>0</v>
      </c>
      <c r="N58" s="25"/>
      <c r="P58" s="41"/>
    </row>
    <row r="59" spans="1:17" x14ac:dyDescent="0.2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">
      <c r="B62" s="52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">
      <c r="B63" s="55" t="s">
        <v>59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B64" s="55" t="s">
        <v>60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">
      <c r="B65" s="55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">
      <c r="B66" s="55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">
      <c r="B67" s="55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">
      <c r="B68" s="52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">
      <c r="B69" s="52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">
      <c r="B70" s="52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694C4-24F6-40CA-9324-3B27769702B2}">
  <sheetPr>
    <pageSetUpPr fitToPage="1"/>
  </sheetPr>
  <dimension ref="A1:S70"/>
  <sheetViews>
    <sheetView zoomScaleNormal="100" workbookViewId="0"/>
  </sheetViews>
  <sheetFormatPr defaultColWidth="8.5703125" defaultRowHeight="12.75" x14ac:dyDescent="0.2"/>
  <cols>
    <col min="1" max="1" width="1.5703125" style="4" customWidth="1"/>
    <col min="2" max="2" width="4" style="4" customWidth="1"/>
    <col min="3" max="3" width="19.140625" style="4" customWidth="1"/>
    <col min="4" max="4" width="11" style="58" customWidth="1"/>
    <col min="5" max="5" width="13" style="4" customWidth="1"/>
    <col min="6" max="6" width="1" style="4" customWidth="1"/>
    <col min="7" max="7" width="12.42578125" style="4" customWidth="1"/>
    <col min="8" max="8" width="13.5703125" style="4" customWidth="1"/>
    <col min="9" max="9" width="1" style="4" customWidth="1"/>
    <col min="10" max="11" width="10.5703125" style="4" customWidth="1"/>
    <col min="12" max="12" width="10.140625" style="4" customWidth="1"/>
    <col min="13" max="13" width="8.5703125" style="4"/>
    <col min="14" max="14" width="1" style="4" customWidth="1"/>
    <col min="15" max="17" width="10.140625" style="4" customWidth="1"/>
    <col min="18" max="16384" width="8.5703125" style="4"/>
  </cols>
  <sheetData>
    <row r="1" spans="1:19" ht="1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7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75" x14ac:dyDescent="0.25">
      <c r="A3" s="9">
        <v>45352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2.1" customHeight="1" x14ac:dyDescent="0.2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45352</v>
      </c>
      <c r="K7" s="30">
        <v>45323</v>
      </c>
      <c r="L7" s="29" t="s">
        <v>15</v>
      </c>
      <c r="M7" s="29" t="s">
        <v>15</v>
      </c>
      <c r="N7" s="25"/>
    </row>
    <row r="8" spans="1:19" ht="5.0999999999999996" customHeight="1" x14ac:dyDescent="0.2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44.61</v>
      </c>
      <c r="H11" s="38">
        <v>92.671000000000006</v>
      </c>
      <c r="I11" s="36"/>
      <c r="J11" s="38">
        <f t="shared" ref="J11:J14" si="0">G11+H11</f>
        <v>137.28100000000001</v>
      </c>
      <c r="K11" s="38">
        <v>146.941</v>
      </c>
      <c r="L11" s="38">
        <f>+J11-K11</f>
        <v>-9.6599999999999966</v>
      </c>
      <c r="M11" s="39">
        <f>+J11/K11-1</f>
        <v>-6.5740671425946418E-2</v>
      </c>
      <c r="N11" s="25"/>
      <c r="P11" s="41"/>
    </row>
    <row r="12" spans="1:19" x14ac:dyDescent="0.2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44.61</v>
      </c>
      <c r="H12" s="38">
        <v>135.33199999999999</v>
      </c>
      <c r="I12" s="36"/>
      <c r="J12" s="38">
        <f t="shared" si="0"/>
        <v>179.94200000000001</v>
      </c>
      <c r="K12" s="38">
        <v>189.602</v>
      </c>
      <c r="L12" s="38">
        <f>+J12-K12</f>
        <v>-9.6599999999999966</v>
      </c>
      <c r="M12" s="39">
        <f>+J12/K12-1</f>
        <v>-5.0948829653695626E-2</v>
      </c>
      <c r="N12" s="25"/>
      <c r="P12" s="41"/>
    </row>
    <row r="13" spans="1:19" x14ac:dyDescent="0.2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92.671000000000006</v>
      </c>
      <c r="I13" s="36"/>
      <c r="J13" s="38">
        <f t="shared" si="0"/>
        <v>92.671000000000006</v>
      </c>
      <c r="K13" s="38">
        <v>92.671000000000006</v>
      </c>
      <c r="L13" s="38">
        <f>+J13-K13</f>
        <v>0</v>
      </c>
      <c r="M13" s="39">
        <f>+J13/K13-1</f>
        <v>0</v>
      </c>
      <c r="N13" s="25"/>
      <c r="P13" s="41"/>
    </row>
    <row r="14" spans="1:19" x14ac:dyDescent="0.2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135.33199999999999</v>
      </c>
      <c r="I14" s="36"/>
      <c r="J14" s="38">
        <f t="shared" si="0"/>
        <v>135.33199999999999</v>
      </c>
      <c r="K14" s="38">
        <v>135.33199999999999</v>
      </c>
      <c r="L14" s="38">
        <f>+J14-K14</f>
        <v>0</v>
      </c>
      <c r="M14" s="39">
        <f>+J14/K14-1</f>
        <v>0</v>
      </c>
      <c r="N14" s="25"/>
      <c r="P14" s="41"/>
    </row>
    <row r="15" spans="1:19" x14ac:dyDescent="0.2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3499999999999996" customHeight="1" x14ac:dyDescent="0.2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44.61</v>
      </c>
      <c r="H19" s="38">
        <v>92.671000000000006</v>
      </c>
      <c r="I19" s="36"/>
      <c r="J19" s="38">
        <f t="shared" ref="J19:J22" si="1">G19+H19</f>
        <v>137.28100000000001</v>
      </c>
      <c r="K19" s="38">
        <v>146.941</v>
      </c>
      <c r="L19" s="38">
        <f>+J19-K19</f>
        <v>-9.6599999999999966</v>
      </c>
      <c r="M19" s="39">
        <f>+J19/K19-1</f>
        <v>-6.5740671425946418E-2</v>
      </c>
      <c r="N19" s="25"/>
      <c r="P19" s="41"/>
    </row>
    <row r="20" spans="1:16" x14ac:dyDescent="0.2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44.61</v>
      </c>
      <c r="H20" s="38">
        <v>135.33199999999999</v>
      </c>
      <c r="I20" s="36"/>
      <c r="J20" s="38">
        <f t="shared" si="1"/>
        <v>179.94200000000001</v>
      </c>
      <c r="K20" s="38">
        <v>189.602</v>
      </c>
      <c r="L20" s="38">
        <f>+J20-K20</f>
        <v>-9.6599999999999966</v>
      </c>
      <c r="M20" s="39">
        <f>+J20/K20-1</f>
        <v>-5.0948829653695626E-2</v>
      </c>
      <c r="N20" s="25"/>
      <c r="P20" s="41"/>
    </row>
    <row r="21" spans="1:16" x14ac:dyDescent="0.2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92.671000000000006</v>
      </c>
      <c r="I21" s="36"/>
      <c r="J21" s="38">
        <f t="shared" si="1"/>
        <v>92.671000000000006</v>
      </c>
      <c r="K21" s="38">
        <v>92.671000000000006</v>
      </c>
      <c r="L21" s="38">
        <f>+J21-K21</f>
        <v>0</v>
      </c>
      <c r="M21" s="39">
        <f>+J21/K21-1</f>
        <v>0</v>
      </c>
      <c r="N21" s="25"/>
      <c r="P21" s="41"/>
    </row>
    <row r="22" spans="1:16" x14ac:dyDescent="0.2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135.33199999999999</v>
      </c>
      <c r="I22" s="36"/>
      <c r="J22" s="38">
        <f t="shared" si="1"/>
        <v>135.33199999999999</v>
      </c>
      <c r="K22" s="38">
        <v>135.33199999999999</v>
      </c>
      <c r="L22" s="38">
        <f>+J22-K22</f>
        <v>0</v>
      </c>
      <c r="M22" s="39">
        <f>+J22/K22-1</f>
        <v>0</v>
      </c>
      <c r="N22" s="25"/>
      <c r="P22" s="41"/>
    </row>
    <row r="23" spans="1:16" x14ac:dyDescent="0.2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44.61</v>
      </c>
      <c r="H27" s="38">
        <v>92.671000000000006</v>
      </c>
      <c r="I27" s="36"/>
      <c r="J27" s="38">
        <f t="shared" ref="J27:J30" si="2">G27+H27</f>
        <v>137.28100000000001</v>
      </c>
      <c r="K27" s="38">
        <v>146.941</v>
      </c>
      <c r="L27" s="38">
        <f>+J27-K27</f>
        <v>-9.6599999999999966</v>
      </c>
      <c r="M27" s="39">
        <f>+J27/K27-1</f>
        <v>-6.5740671425946418E-2</v>
      </c>
      <c r="N27" s="25"/>
      <c r="P27" s="41"/>
    </row>
    <row r="28" spans="1:16" x14ac:dyDescent="0.2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44.61</v>
      </c>
      <c r="H28" s="38">
        <v>135.33199999999999</v>
      </c>
      <c r="I28" s="36"/>
      <c r="J28" s="38">
        <f t="shared" si="2"/>
        <v>179.94200000000001</v>
      </c>
      <c r="K28" s="38">
        <v>189.602</v>
      </c>
      <c r="L28" s="38">
        <f>+J28-K28</f>
        <v>-9.6599999999999966</v>
      </c>
      <c r="M28" s="39">
        <f>+J28/K28-1</f>
        <v>-5.0948829653695626E-2</v>
      </c>
      <c r="N28" s="25"/>
      <c r="P28" s="41"/>
    </row>
    <row r="29" spans="1:16" x14ac:dyDescent="0.2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92.671000000000006</v>
      </c>
      <c r="I29" s="36"/>
      <c r="J29" s="38">
        <f t="shared" si="2"/>
        <v>92.671000000000006</v>
      </c>
      <c r="K29" s="38">
        <v>92.671000000000006</v>
      </c>
      <c r="L29" s="38">
        <f>+J29-K29</f>
        <v>0</v>
      </c>
      <c r="M29" s="39">
        <f>+J29/K29-1</f>
        <v>0</v>
      </c>
      <c r="N29" s="25"/>
      <c r="P29" s="41"/>
    </row>
    <row r="30" spans="1:16" x14ac:dyDescent="0.2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135.33199999999999</v>
      </c>
      <c r="I30" s="36"/>
      <c r="J30" s="38">
        <f t="shared" si="2"/>
        <v>135.33199999999999</v>
      </c>
      <c r="K30" s="38">
        <v>135.33199999999999</v>
      </c>
      <c r="L30" s="38">
        <f>+J30-K30</f>
        <v>0</v>
      </c>
      <c r="M30" s="39">
        <f>+J30/K30-1</f>
        <v>0</v>
      </c>
      <c r="N30" s="25"/>
      <c r="P30" s="41"/>
    </row>
    <row r="31" spans="1:16" x14ac:dyDescent="0.2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44.61</v>
      </c>
      <c r="H32" s="38">
        <f>H28</f>
        <v>135.33199999999999</v>
      </c>
      <c r="I32" s="36"/>
      <c r="J32" s="38">
        <f>G32+H32</f>
        <v>179.94200000000001</v>
      </c>
      <c r="K32" s="38">
        <v>189.602</v>
      </c>
      <c r="L32" s="38">
        <f>+J32-K32</f>
        <v>-9.6599999999999966</v>
      </c>
      <c r="M32" s="39">
        <f>+J32/K32-1</f>
        <v>-5.0948829653695626E-2</v>
      </c>
      <c r="N32" s="25"/>
      <c r="P32" s="41"/>
    </row>
    <row r="33" spans="1:17" x14ac:dyDescent="0.2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135.33199999999999</v>
      </c>
      <c r="I33" s="36"/>
      <c r="J33" s="38">
        <f>G33+H33</f>
        <v>135.33199999999999</v>
      </c>
      <c r="K33" s="38">
        <v>135.33199999999999</v>
      </c>
      <c r="L33" s="38">
        <f>+J33-K33</f>
        <v>0</v>
      </c>
      <c r="M33" s="39">
        <f>+J33/K33-1</f>
        <v>0</v>
      </c>
      <c r="N33" s="25"/>
      <c r="P33" s="41"/>
    </row>
    <row r="34" spans="1:17" x14ac:dyDescent="0.2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" customHeight="1" x14ac:dyDescent="0.2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44.61</v>
      </c>
      <c r="H38" s="38">
        <v>59.896999999999998</v>
      </c>
      <c r="I38" s="36"/>
      <c r="J38" s="38">
        <f t="shared" ref="J38:J41" si="3">G38+H38</f>
        <v>104.50700000000001</v>
      </c>
      <c r="K38" s="38">
        <v>114.167</v>
      </c>
      <c r="L38" s="38">
        <f>+J38-K38</f>
        <v>-9.6599999999999966</v>
      </c>
      <c r="M38" s="39">
        <f>+J38/K38-1</f>
        <v>-8.4612891641192234E-2</v>
      </c>
      <c r="N38" s="25"/>
      <c r="P38" s="41"/>
    </row>
    <row r="39" spans="1:17" x14ac:dyDescent="0.2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44.61</v>
      </c>
      <c r="H39" s="38">
        <v>83.897000000000006</v>
      </c>
      <c r="I39" s="36"/>
      <c r="J39" s="38">
        <f t="shared" si="3"/>
        <v>128.50700000000001</v>
      </c>
      <c r="K39" s="38">
        <v>138.167</v>
      </c>
      <c r="L39" s="38">
        <f>+J39-K39</f>
        <v>-9.6599999999999966</v>
      </c>
      <c r="M39" s="39">
        <f>+J39/K39-1</f>
        <v>-6.9915392242720698E-2</v>
      </c>
      <c r="N39" s="25"/>
      <c r="P39" s="41"/>
    </row>
    <row r="40" spans="1:17" x14ac:dyDescent="0.2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59.896999999999998</v>
      </c>
      <c r="I40" s="36"/>
      <c r="J40" s="38">
        <f t="shared" si="3"/>
        <v>59.896999999999998</v>
      </c>
      <c r="K40" s="38">
        <v>59.896999999999998</v>
      </c>
      <c r="L40" s="38">
        <f>+J40-K40</f>
        <v>0</v>
      </c>
      <c r="M40" s="39">
        <f>+J40/K40-1</f>
        <v>0</v>
      </c>
      <c r="N40" s="25"/>
      <c r="P40" s="41"/>
    </row>
    <row r="41" spans="1:17" x14ac:dyDescent="0.2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83.897000000000006</v>
      </c>
      <c r="I41" s="36"/>
      <c r="J41" s="38">
        <f t="shared" si="3"/>
        <v>83.897000000000006</v>
      </c>
      <c r="K41" s="38">
        <v>83.897000000000006</v>
      </c>
      <c r="L41" s="38">
        <f>+J41-K41</f>
        <v>0</v>
      </c>
      <c r="M41" s="39">
        <f>+J41/K41-1</f>
        <v>0</v>
      </c>
      <c r="N41" s="25"/>
      <c r="P41" s="41"/>
    </row>
    <row r="42" spans="1:17" x14ac:dyDescent="0.2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44.61</v>
      </c>
      <c r="H43" s="38">
        <f>H39</f>
        <v>83.897000000000006</v>
      </c>
      <c r="I43" s="36"/>
      <c r="J43" s="38">
        <f>G43+H43</f>
        <v>128.50700000000001</v>
      </c>
      <c r="K43" s="38">
        <v>138.167</v>
      </c>
      <c r="L43" s="38">
        <f>+J43-K43</f>
        <v>-9.6599999999999966</v>
      </c>
      <c r="M43" s="39">
        <f>+J43/K43-1</f>
        <v>-6.9915392242720698E-2</v>
      </c>
      <c r="N43" s="25"/>
      <c r="P43" s="41"/>
    </row>
    <row r="44" spans="1:17" x14ac:dyDescent="0.2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83.897000000000006</v>
      </c>
      <c r="I44" s="36"/>
      <c r="J44" s="38">
        <f>G44+H44</f>
        <v>83.897000000000006</v>
      </c>
      <c r="K44" s="38">
        <v>83.897000000000006</v>
      </c>
      <c r="L44" s="38">
        <f>+J44-K44</f>
        <v>0</v>
      </c>
      <c r="M44" s="39">
        <f>+J44/K44-1</f>
        <v>0</v>
      </c>
      <c r="N44" s="25"/>
      <c r="P44" s="41"/>
    </row>
    <row r="45" spans="1:17" x14ac:dyDescent="0.2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35" customHeight="1" x14ac:dyDescent="0.2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44.61</v>
      </c>
      <c r="H49" s="38">
        <v>92.671000000000006</v>
      </c>
      <c r="I49" s="36"/>
      <c r="J49" s="38">
        <f t="shared" ref="J49:J52" si="4">G49+H49</f>
        <v>137.28100000000001</v>
      </c>
      <c r="K49" s="38">
        <v>146.941</v>
      </c>
      <c r="L49" s="38">
        <f>+J49-K49</f>
        <v>-9.6599999999999966</v>
      </c>
      <c r="M49" s="39">
        <f>+J49/K49-1</f>
        <v>-6.5740671425946418E-2</v>
      </c>
      <c r="N49" s="25"/>
      <c r="P49" s="41"/>
    </row>
    <row r="50" spans="1:17" x14ac:dyDescent="0.2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44.61</v>
      </c>
      <c r="H50" s="38">
        <v>135.33199999999999</v>
      </c>
      <c r="I50" s="36"/>
      <c r="J50" s="38">
        <f t="shared" si="4"/>
        <v>179.94200000000001</v>
      </c>
      <c r="K50" s="38">
        <v>189.602</v>
      </c>
      <c r="L50" s="38">
        <f>+J50-K50</f>
        <v>-9.6599999999999966</v>
      </c>
      <c r="M50" s="39">
        <f>+J50/K50-1</f>
        <v>-5.0948829653695626E-2</v>
      </c>
      <c r="N50" s="25"/>
      <c r="P50" s="41"/>
    </row>
    <row r="51" spans="1:17" x14ac:dyDescent="0.2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92.671000000000006</v>
      </c>
      <c r="I51" s="36"/>
      <c r="J51" s="38">
        <f t="shared" si="4"/>
        <v>92.671000000000006</v>
      </c>
      <c r="K51" s="38">
        <v>92.671000000000006</v>
      </c>
      <c r="L51" s="38">
        <f>+J51-K51</f>
        <v>0</v>
      </c>
      <c r="M51" s="39">
        <f>+J51/K51-1</f>
        <v>0</v>
      </c>
      <c r="N51" s="25"/>
      <c r="P51" s="41"/>
    </row>
    <row r="52" spans="1:17" x14ac:dyDescent="0.2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135.33199999999999</v>
      </c>
      <c r="I52" s="36"/>
      <c r="J52" s="38">
        <f t="shared" si="4"/>
        <v>135.33199999999999</v>
      </c>
      <c r="K52" s="38">
        <v>135.33199999999999</v>
      </c>
      <c r="L52" s="38">
        <f>+J52-K52</f>
        <v>0</v>
      </c>
      <c r="M52" s="39">
        <f>+J52/K52-1</f>
        <v>0</v>
      </c>
      <c r="N52" s="25"/>
      <c r="P52" s="41"/>
    </row>
    <row r="53" spans="1:17" x14ac:dyDescent="0.2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35" customHeight="1" x14ac:dyDescent="0.2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44.61</v>
      </c>
      <c r="H57" s="38">
        <v>58.247</v>
      </c>
      <c r="I57" s="36"/>
      <c r="J57" s="38">
        <f>G57+H57</f>
        <v>102.857</v>
      </c>
      <c r="K57" s="38">
        <v>112.517</v>
      </c>
      <c r="L57" s="38">
        <f>+J57-K57</f>
        <v>-9.6599999999999966</v>
      </c>
      <c r="M57" s="39">
        <f>+J57/K57-1</f>
        <v>-8.5853693219691274E-2</v>
      </c>
      <c r="N57" s="25"/>
      <c r="P57" s="41"/>
    </row>
    <row r="58" spans="1:17" x14ac:dyDescent="0.2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58.247</v>
      </c>
      <c r="I58" s="36"/>
      <c r="J58" s="38">
        <f>G58+H58</f>
        <v>58.247</v>
      </c>
      <c r="K58" s="38">
        <v>58.247</v>
      </c>
      <c r="L58" s="38">
        <f>+J58-K58</f>
        <v>0</v>
      </c>
      <c r="M58" s="39">
        <f>+J58/K58-1</f>
        <v>0</v>
      </c>
      <c r="N58" s="25"/>
      <c r="P58" s="41"/>
    </row>
    <row r="59" spans="1:17" x14ac:dyDescent="0.2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">
      <c r="B62" s="52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">
      <c r="B63" s="55" t="s">
        <v>59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B64" s="55" t="s">
        <v>60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">
      <c r="B65" s="55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">
      <c r="B66" s="55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">
      <c r="B67" s="55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">
      <c r="B68" s="52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">
      <c r="B69" s="52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">
      <c r="B70" s="52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E5B41-3133-4D6C-83DB-3402E6B5D4B5}">
  <sheetPr>
    <pageSetUpPr fitToPage="1"/>
  </sheetPr>
  <dimension ref="A1:S70"/>
  <sheetViews>
    <sheetView zoomScaleNormal="100" workbookViewId="0"/>
  </sheetViews>
  <sheetFormatPr defaultColWidth="8.5703125" defaultRowHeight="12.75" x14ac:dyDescent="0.2"/>
  <cols>
    <col min="1" max="1" width="1.5703125" style="4" customWidth="1"/>
    <col min="2" max="2" width="4" style="4" customWidth="1"/>
    <col min="3" max="3" width="19.140625" style="4" customWidth="1"/>
    <col min="4" max="4" width="11" style="58" customWidth="1"/>
    <col min="5" max="5" width="13" style="4" customWidth="1"/>
    <col min="6" max="6" width="1" style="4" customWidth="1"/>
    <col min="7" max="7" width="12.42578125" style="4" customWidth="1"/>
    <col min="8" max="8" width="13.5703125" style="4" customWidth="1"/>
    <col min="9" max="9" width="1" style="4" customWidth="1"/>
    <col min="10" max="11" width="10.5703125" style="4" customWidth="1"/>
    <col min="12" max="12" width="10.140625" style="4" customWidth="1"/>
    <col min="13" max="13" width="8.5703125" style="4"/>
    <col min="14" max="14" width="1" style="4" customWidth="1"/>
    <col min="15" max="17" width="10.140625" style="4" customWidth="1"/>
    <col min="18" max="16384" width="8.5703125" style="4"/>
  </cols>
  <sheetData>
    <row r="1" spans="1:19" ht="1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7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75" x14ac:dyDescent="0.25">
      <c r="A3" s="9">
        <v>45383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2.1" customHeight="1" x14ac:dyDescent="0.2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45383</v>
      </c>
      <c r="K7" s="30">
        <v>45352</v>
      </c>
      <c r="L7" s="29" t="s">
        <v>15</v>
      </c>
      <c r="M7" s="29" t="s">
        <v>15</v>
      </c>
      <c r="N7" s="25"/>
    </row>
    <row r="8" spans="1:19" ht="5.0999999999999996" customHeight="1" x14ac:dyDescent="0.2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25.874000000000002</v>
      </c>
      <c r="H11" s="38">
        <v>92.671000000000006</v>
      </c>
      <c r="I11" s="36"/>
      <c r="J11" s="38">
        <f t="shared" ref="J11:J14" si="0">G11+H11</f>
        <v>118.54500000000002</v>
      </c>
      <c r="K11" s="38">
        <v>137.28100000000001</v>
      </c>
      <c r="L11" s="38">
        <f>+J11-K11</f>
        <v>-18.73599999999999</v>
      </c>
      <c r="M11" s="39">
        <f>+J11/K11-1</f>
        <v>-0.13647919231357575</v>
      </c>
      <c r="N11" s="25"/>
      <c r="P11" s="41"/>
    </row>
    <row r="12" spans="1:19" x14ac:dyDescent="0.2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25.874000000000002</v>
      </c>
      <c r="H12" s="38">
        <v>135.33199999999999</v>
      </c>
      <c r="I12" s="36"/>
      <c r="J12" s="38">
        <f t="shared" si="0"/>
        <v>161.20599999999999</v>
      </c>
      <c r="K12" s="38">
        <v>179.94200000000001</v>
      </c>
      <c r="L12" s="38">
        <f>+J12-K12</f>
        <v>-18.736000000000018</v>
      </c>
      <c r="M12" s="39">
        <f>+J12/K12-1</f>
        <v>-0.1041224394527126</v>
      </c>
      <c r="N12" s="25"/>
      <c r="P12" s="41"/>
    </row>
    <row r="13" spans="1:19" x14ac:dyDescent="0.2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92.671000000000006</v>
      </c>
      <c r="I13" s="36"/>
      <c r="J13" s="38">
        <f t="shared" si="0"/>
        <v>92.671000000000006</v>
      </c>
      <c r="K13" s="38">
        <v>92.671000000000006</v>
      </c>
      <c r="L13" s="38">
        <f>+J13-K13</f>
        <v>0</v>
      </c>
      <c r="M13" s="39">
        <f>+J13/K13-1</f>
        <v>0</v>
      </c>
      <c r="N13" s="25"/>
      <c r="P13" s="41"/>
    </row>
    <row r="14" spans="1:19" x14ac:dyDescent="0.2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135.33199999999999</v>
      </c>
      <c r="I14" s="36"/>
      <c r="J14" s="38">
        <f t="shared" si="0"/>
        <v>135.33199999999999</v>
      </c>
      <c r="K14" s="38">
        <v>135.33199999999999</v>
      </c>
      <c r="L14" s="38">
        <f>+J14-K14</f>
        <v>0</v>
      </c>
      <c r="M14" s="39">
        <f>+J14/K14-1</f>
        <v>0</v>
      </c>
      <c r="N14" s="25"/>
      <c r="P14" s="41"/>
    </row>
    <row r="15" spans="1:19" x14ac:dyDescent="0.2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3499999999999996" customHeight="1" x14ac:dyDescent="0.2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25.874000000000002</v>
      </c>
      <c r="H19" s="38">
        <v>92.671000000000006</v>
      </c>
      <c r="I19" s="36"/>
      <c r="J19" s="38">
        <f t="shared" ref="J19:J22" si="1">G19+H19</f>
        <v>118.54500000000002</v>
      </c>
      <c r="K19" s="38">
        <v>137.28100000000001</v>
      </c>
      <c r="L19" s="38">
        <f>+J19-K19</f>
        <v>-18.73599999999999</v>
      </c>
      <c r="M19" s="39">
        <f>+J19/K19-1</f>
        <v>-0.13647919231357575</v>
      </c>
      <c r="N19" s="25"/>
      <c r="P19" s="41"/>
    </row>
    <row r="20" spans="1:16" x14ac:dyDescent="0.2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25.874000000000002</v>
      </c>
      <c r="H20" s="38">
        <v>135.33199999999999</v>
      </c>
      <c r="I20" s="36"/>
      <c r="J20" s="38">
        <f t="shared" si="1"/>
        <v>161.20599999999999</v>
      </c>
      <c r="K20" s="38">
        <v>179.94200000000001</v>
      </c>
      <c r="L20" s="38">
        <f>+J20-K20</f>
        <v>-18.736000000000018</v>
      </c>
      <c r="M20" s="39">
        <f>+J20/K20-1</f>
        <v>-0.1041224394527126</v>
      </c>
      <c r="N20" s="25"/>
      <c r="P20" s="41"/>
    </row>
    <row r="21" spans="1:16" x14ac:dyDescent="0.2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92.671000000000006</v>
      </c>
      <c r="I21" s="36"/>
      <c r="J21" s="38">
        <f t="shared" si="1"/>
        <v>92.671000000000006</v>
      </c>
      <c r="K21" s="38">
        <v>92.671000000000006</v>
      </c>
      <c r="L21" s="38">
        <f>+J21-K21</f>
        <v>0</v>
      </c>
      <c r="M21" s="39">
        <f>+J21/K21-1</f>
        <v>0</v>
      </c>
      <c r="N21" s="25"/>
      <c r="P21" s="41"/>
    </row>
    <row r="22" spans="1:16" x14ac:dyDescent="0.2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135.33199999999999</v>
      </c>
      <c r="I22" s="36"/>
      <c r="J22" s="38">
        <f t="shared" si="1"/>
        <v>135.33199999999999</v>
      </c>
      <c r="K22" s="38">
        <v>135.33199999999999</v>
      </c>
      <c r="L22" s="38">
        <f>+J22-K22</f>
        <v>0</v>
      </c>
      <c r="M22" s="39">
        <f>+J22/K22-1</f>
        <v>0</v>
      </c>
      <c r="N22" s="25"/>
      <c r="P22" s="41"/>
    </row>
    <row r="23" spans="1:16" x14ac:dyDescent="0.2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25.874000000000002</v>
      </c>
      <c r="H27" s="38">
        <v>92.671000000000006</v>
      </c>
      <c r="I27" s="36"/>
      <c r="J27" s="38">
        <f t="shared" ref="J27:J30" si="2">G27+H27</f>
        <v>118.54500000000002</v>
      </c>
      <c r="K27" s="38">
        <v>137.28100000000001</v>
      </c>
      <c r="L27" s="38">
        <f>+J27-K27</f>
        <v>-18.73599999999999</v>
      </c>
      <c r="M27" s="39">
        <f>+J27/K27-1</f>
        <v>-0.13647919231357575</v>
      </c>
      <c r="N27" s="25"/>
      <c r="P27" s="41"/>
    </row>
    <row r="28" spans="1:16" x14ac:dyDescent="0.2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25.874000000000002</v>
      </c>
      <c r="H28" s="38">
        <v>135.33199999999999</v>
      </c>
      <c r="I28" s="36"/>
      <c r="J28" s="38">
        <f t="shared" si="2"/>
        <v>161.20599999999999</v>
      </c>
      <c r="K28" s="38">
        <v>179.94200000000001</v>
      </c>
      <c r="L28" s="38">
        <f>+J28-K28</f>
        <v>-18.736000000000018</v>
      </c>
      <c r="M28" s="39">
        <f>+J28/K28-1</f>
        <v>-0.1041224394527126</v>
      </c>
      <c r="N28" s="25"/>
      <c r="P28" s="41"/>
    </row>
    <row r="29" spans="1:16" x14ac:dyDescent="0.2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92.671000000000006</v>
      </c>
      <c r="I29" s="36"/>
      <c r="J29" s="38">
        <f t="shared" si="2"/>
        <v>92.671000000000006</v>
      </c>
      <c r="K29" s="38">
        <v>92.671000000000006</v>
      </c>
      <c r="L29" s="38">
        <f>+J29-K29</f>
        <v>0</v>
      </c>
      <c r="M29" s="39">
        <f>+J29/K29-1</f>
        <v>0</v>
      </c>
      <c r="N29" s="25"/>
      <c r="P29" s="41"/>
    </row>
    <row r="30" spans="1:16" x14ac:dyDescent="0.2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135.33199999999999</v>
      </c>
      <c r="I30" s="36"/>
      <c r="J30" s="38">
        <f t="shared" si="2"/>
        <v>135.33199999999999</v>
      </c>
      <c r="K30" s="38">
        <v>135.33199999999999</v>
      </c>
      <c r="L30" s="38">
        <f>+J30-K30</f>
        <v>0</v>
      </c>
      <c r="M30" s="39">
        <f>+J30/K30-1</f>
        <v>0</v>
      </c>
      <c r="N30" s="25"/>
      <c r="P30" s="41"/>
    </row>
    <row r="31" spans="1:16" x14ac:dyDescent="0.2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25.874000000000002</v>
      </c>
      <c r="H32" s="38">
        <f>H28</f>
        <v>135.33199999999999</v>
      </c>
      <c r="I32" s="36"/>
      <c r="J32" s="38">
        <f>G32+H32</f>
        <v>161.20599999999999</v>
      </c>
      <c r="K32" s="38">
        <v>179.94200000000001</v>
      </c>
      <c r="L32" s="38">
        <f>+J32-K32</f>
        <v>-18.736000000000018</v>
      </c>
      <c r="M32" s="39">
        <f>+J32/K32-1</f>
        <v>-0.1041224394527126</v>
      </c>
      <c r="N32" s="25"/>
      <c r="P32" s="41"/>
    </row>
    <row r="33" spans="1:17" x14ac:dyDescent="0.2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135.33199999999999</v>
      </c>
      <c r="I33" s="36"/>
      <c r="J33" s="38">
        <f>G33+H33</f>
        <v>135.33199999999999</v>
      </c>
      <c r="K33" s="38">
        <v>135.33199999999999</v>
      </c>
      <c r="L33" s="38">
        <f>+J33-K33</f>
        <v>0</v>
      </c>
      <c r="M33" s="39">
        <f>+J33/K33-1</f>
        <v>0</v>
      </c>
      <c r="N33" s="25"/>
      <c r="P33" s="41"/>
    </row>
    <row r="34" spans="1:17" x14ac:dyDescent="0.2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" customHeight="1" x14ac:dyDescent="0.2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25.874000000000002</v>
      </c>
      <c r="H38" s="38">
        <v>59.896999999999998</v>
      </c>
      <c r="I38" s="36"/>
      <c r="J38" s="38">
        <f t="shared" ref="J38:J41" si="3">G38+H38</f>
        <v>85.771000000000001</v>
      </c>
      <c r="K38" s="38">
        <v>104.50700000000001</v>
      </c>
      <c r="L38" s="38">
        <f>+J38-K38</f>
        <v>-18.736000000000004</v>
      </c>
      <c r="M38" s="39">
        <f>+J38/K38-1</f>
        <v>-0.17927985685169423</v>
      </c>
      <c r="N38" s="25"/>
      <c r="P38" s="41"/>
    </row>
    <row r="39" spans="1:17" x14ac:dyDescent="0.2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25.874000000000002</v>
      </c>
      <c r="H39" s="38">
        <v>83.897000000000006</v>
      </c>
      <c r="I39" s="36"/>
      <c r="J39" s="38">
        <f t="shared" si="3"/>
        <v>109.77100000000002</v>
      </c>
      <c r="K39" s="38">
        <v>128.50700000000001</v>
      </c>
      <c r="L39" s="38">
        <f>+J39-K39</f>
        <v>-18.73599999999999</v>
      </c>
      <c r="M39" s="39">
        <f>+J39/K39-1</f>
        <v>-0.14579750519426948</v>
      </c>
      <c r="N39" s="25"/>
      <c r="P39" s="41"/>
    </row>
    <row r="40" spans="1:17" x14ac:dyDescent="0.2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59.896999999999998</v>
      </c>
      <c r="I40" s="36"/>
      <c r="J40" s="38">
        <f t="shared" si="3"/>
        <v>59.896999999999998</v>
      </c>
      <c r="K40" s="38">
        <v>59.896999999999998</v>
      </c>
      <c r="L40" s="38">
        <f>+J40-K40</f>
        <v>0</v>
      </c>
      <c r="M40" s="39">
        <f>+J40/K40-1</f>
        <v>0</v>
      </c>
      <c r="N40" s="25"/>
      <c r="P40" s="41"/>
    </row>
    <row r="41" spans="1:17" x14ac:dyDescent="0.2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83.897000000000006</v>
      </c>
      <c r="I41" s="36"/>
      <c r="J41" s="38">
        <f t="shared" si="3"/>
        <v>83.897000000000006</v>
      </c>
      <c r="K41" s="38">
        <v>83.897000000000006</v>
      </c>
      <c r="L41" s="38">
        <f>+J41-K41</f>
        <v>0</v>
      </c>
      <c r="M41" s="39">
        <f>+J41/K41-1</f>
        <v>0</v>
      </c>
      <c r="N41" s="25"/>
      <c r="P41" s="41"/>
    </row>
    <row r="42" spans="1:17" x14ac:dyDescent="0.2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25.874000000000002</v>
      </c>
      <c r="H43" s="38">
        <f>H39</f>
        <v>83.897000000000006</v>
      </c>
      <c r="I43" s="36"/>
      <c r="J43" s="38">
        <f>G43+H43</f>
        <v>109.77100000000002</v>
      </c>
      <c r="K43" s="38">
        <v>128.50700000000001</v>
      </c>
      <c r="L43" s="38">
        <f>+J43-K43</f>
        <v>-18.73599999999999</v>
      </c>
      <c r="M43" s="39">
        <f>+J43/K43-1</f>
        <v>-0.14579750519426948</v>
      </c>
      <c r="N43" s="25"/>
      <c r="P43" s="41"/>
    </row>
    <row r="44" spans="1:17" x14ac:dyDescent="0.2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83.897000000000006</v>
      </c>
      <c r="I44" s="36"/>
      <c r="J44" s="38">
        <f>G44+H44</f>
        <v>83.897000000000006</v>
      </c>
      <c r="K44" s="38">
        <v>83.897000000000006</v>
      </c>
      <c r="L44" s="38">
        <f>+J44-K44</f>
        <v>0</v>
      </c>
      <c r="M44" s="39">
        <f>+J44/K44-1</f>
        <v>0</v>
      </c>
      <c r="N44" s="25"/>
      <c r="P44" s="41"/>
    </row>
    <row r="45" spans="1:17" x14ac:dyDescent="0.2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35" customHeight="1" x14ac:dyDescent="0.2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25.874000000000002</v>
      </c>
      <c r="H49" s="38">
        <v>92.671000000000006</v>
      </c>
      <c r="I49" s="36"/>
      <c r="J49" s="38">
        <f t="shared" ref="J49:J52" si="4">G49+H49</f>
        <v>118.54500000000002</v>
      </c>
      <c r="K49" s="38">
        <v>137.28100000000001</v>
      </c>
      <c r="L49" s="38">
        <f>+J49-K49</f>
        <v>-18.73599999999999</v>
      </c>
      <c r="M49" s="39">
        <f>+J49/K49-1</f>
        <v>-0.13647919231357575</v>
      </c>
      <c r="N49" s="25"/>
      <c r="P49" s="41"/>
    </row>
    <row r="50" spans="1:17" x14ac:dyDescent="0.2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25.874000000000002</v>
      </c>
      <c r="H50" s="38">
        <v>135.33199999999999</v>
      </c>
      <c r="I50" s="36"/>
      <c r="J50" s="38">
        <f t="shared" si="4"/>
        <v>161.20599999999999</v>
      </c>
      <c r="K50" s="38">
        <v>179.94200000000001</v>
      </c>
      <c r="L50" s="38">
        <f>+J50-K50</f>
        <v>-18.736000000000018</v>
      </c>
      <c r="M50" s="39">
        <f>+J50/K50-1</f>
        <v>-0.1041224394527126</v>
      </c>
      <c r="N50" s="25"/>
      <c r="P50" s="41"/>
    </row>
    <row r="51" spans="1:17" x14ac:dyDescent="0.2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92.671000000000006</v>
      </c>
      <c r="I51" s="36"/>
      <c r="J51" s="38">
        <f t="shared" si="4"/>
        <v>92.671000000000006</v>
      </c>
      <c r="K51" s="38">
        <v>92.671000000000006</v>
      </c>
      <c r="L51" s="38">
        <f>+J51-K51</f>
        <v>0</v>
      </c>
      <c r="M51" s="39">
        <f>+J51/K51-1</f>
        <v>0</v>
      </c>
      <c r="N51" s="25"/>
      <c r="P51" s="41"/>
    </row>
    <row r="52" spans="1:17" x14ac:dyDescent="0.2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135.33199999999999</v>
      </c>
      <c r="I52" s="36"/>
      <c r="J52" s="38">
        <f t="shared" si="4"/>
        <v>135.33199999999999</v>
      </c>
      <c r="K52" s="38">
        <v>135.33199999999999</v>
      </c>
      <c r="L52" s="38">
        <f>+J52-K52</f>
        <v>0</v>
      </c>
      <c r="M52" s="39">
        <f>+J52/K52-1</f>
        <v>0</v>
      </c>
      <c r="N52" s="25"/>
      <c r="P52" s="41"/>
    </row>
    <row r="53" spans="1:17" x14ac:dyDescent="0.2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35" customHeight="1" x14ac:dyDescent="0.2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25.874000000000002</v>
      </c>
      <c r="H57" s="38">
        <v>58.247</v>
      </c>
      <c r="I57" s="36"/>
      <c r="J57" s="38">
        <f>G57+H57</f>
        <v>84.121000000000009</v>
      </c>
      <c r="K57" s="38">
        <v>102.857</v>
      </c>
      <c r="L57" s="38">
        <f>+J57-K57</f>
        <v>-18.73599999999999</v>
      </c>
      <c r="M57" s="39">
        <f>+J57/K57-1</f>
        <v>-0.18215580854973401</v>
      </c>
      <c r="N57" s="25"/>
      <c r="P57" s="41"/>
    </row>
    <row r="58" spans="1:17" x14ac:dyDescent="0.2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58.247</v>
      </c>
      <c r="I58" s="36"/>
      <c r="J58" s="38">
        <f>G58+H58</f>
        <v>58.247</v>
      </c>
      <c r="K58" s="38">
        <v>58.247</v>
      </c>
      <c r="L58" s="38">
        <f>+J58-K58</f>
        <v>0</v>
      </c>
      <c r="M58" s="39">
        <f>+J58/K58-1</f>
        <v>0</v>
      </c>
      <c r="N58" s="25"/>
      <c r="P58" s="41"/>
    </row>
    <row r="59" spans="1:17" x14ac:dyDescent="0.2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">
      <c r="B62" s="52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">
      <c r="B63" s="55" t="s">
        <v>59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B64" s="55" t="s">
        <v>60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">
      <c r="B65" s="55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">
      <c r="B66" s="55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">
      <c r="B67" s="55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">
      <c r="B68" s="52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">
      <c r="B69" s="52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">
      <c r="B70" s="52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9A597-209A-43C8-80F8-1D83F9E9C9DF}">
  <sheetPr>
    <pageSetUpPr fitToPage="1"/>
  </sheetPr>
  <dimension ref="A1:S70"/>
  <sheetViews>
    <sheetView zoomScaleNormal="100" workbookViewId="0"/>
  </sheetViews>
  <sheetFormatPr defaultColWidth="8.5703125" defaultRowHeight="12.75" x14ac:dyDescent="0.2"/>
  <cols>
    <col min="1" max="1" width="1.5703125" style="4" customWidth="1"/>
    <col min="2" max="2" width="4" style="4" customWidth="1"/>
    <col min="3" max="3" width="19.140625" style="4" customWidth="1"/>
    <col min="4" max="4" width="11" style="58" customWidth="1"/>
    <col min="5" max="5" width="13" style="4" customWidth="1"/>
    <col min="6" max="6" width="1" style="4" customWidth="1"/>
    <col min="7" max="7" width="12.42578125" style="4" customWidth="1"/>
    <col min="8" max="8" width="13.5703125" style="4" customWidth="1"/>
    <col min="9" max="9" width="1" style="4" customWidth="1"/>
    <col min="10" max="11" width="10.5703125" style="4" customWidth="1"/>
    <col min="12" max="12" width="10.140625" style="4" customWidth="1"/>
    <col min="13" max="13" width="8.5703125" style="4"/>
    <col min="14" max="14" width="1" style="4" customWidth="1"/>
    <col min="15" max="17" width="10.140625" style="4" customWidth="1"/>
    <col min="18" max="16384" width="8.5703125" style="4"/>
  </cols>
  <sheetData>
    <row r="1" spans="1:19" ht="1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7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75" x14ac:dyDescent="0.25">
      <c r="A3" s="9">
        <v>45413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2.1" customHeight="1" x14ac:dyDescent="0.2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45413</v>
      </c>
      <c r="K7" s="30">
        <v>45383</v>
      </c>
      <c r="L7" s="29" t="s">
        <v>15</v>
      </c>
      <c r="M7" s="29" t="s">
        <v>15</v>
      </c>
      <c r="N7" s="25"/>
    </row>
    <row r="8" spans="1:19" ht="5.0999999999999996" customHeight="1" x14ac:dyDescent="0.2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22.361000000000004</v>
      </c>
      <c r="H11" s="38">
        <v>92.671000000000006</v>
      </c>
      <c r="I11" s="36"/>
      <c r="J11" s="38">
        <f t="shared" ref="J11:J12" si="0">G11+H11</f>
        <v>115.03200000000001</v>
      </c>
      <c r="K11" s="38">
        <v>118.54500000000002</v>
      </c>
      <c r="L11" s="38">
        <f>+J11-K11</f>
        <v>-3.5130000000000052</v>
      </c>
      <c r="M11" s="39">
        <f>+J11/K11-1</f>
        <v>-2.9634316082500334E-2</v>
      </c>
      <c r="N11" s="25"/>
      <c r="P11" s="41"/>
    </row>
    <row r="12" spans="1:19" x14ac:dyDescent="0.2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22.361000000000004</v>
      </c>
      <c r="H12" s="38">
        <v>135.33199999999999</v>
      </c>
      <c r="I12" s="36"/>
      <c r="J12" s="38">
        <f t="shared" si="0"/>
        <v>157.69299999999998</v>
      </c>
      <c r="K12" s="38">
        <v>161.20599999999999</v>
      </c>
      <c r="L12" s="38">
        <f>+J12-K12</f>
        <v>-3.5130000000000052</v>
      </c>
      <c r="M12" s="39">
        <f>+J12/K12-1</f>
        <v>-2.1791992853864017E-2</v>
      </c>
      <c r="N12" s="25"/>
      <c r="P12" s="41"/>
    </row>
    <row r="13" spans="1:19" x14ac:dyDescent="0.2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92.671000000000006</v>
      </c>
      <c r="I13" s="36"/>
      <c r="J13" s="38">
        <v>92.671000000000006</v>
      </c>
      <c r="K13" s="38">
        <v>92.671000000000006</v>
      </c>
      <c r="L13" s="38">
        <v>0</v>
      </c>
      <c r="M13" s="39">
        <v>0</v>
      </c>
      <c r="N13" s="25"/>
      <c r="P13" s="41"/>
    </row>
    <row r="14" spans="1:19" x14ac:dyDescent="0.2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135.33199999999999</v>
      </c>
      <c r="I14" s="36"/>
      <c r="J14" s="38">
        <v>135.33199999999999</v>
      </c>
      <c r="K14" s="38">
        <v>135.33199999999999</v>
      </c>
      <c r="L14" s="38">
        <v>0</v>
      </c>
      <c r="M14" s="39">
        <v>0</v>
      </c>
      <c r="N14" s="25"/>
      <c r="P14" s="41"/>
    </row>
    <row r="15" spans="1:19" x14ac:dyDescent="0.2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3499999999999996" customHeight="1" x14ac:dyDescent="0.2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22.361000000000004</v>
      </c>
      <c r="H19" s="38">
        <v>92.671000000000006</v>
      </c>
      <c r="I19" s="36"/>
      <c r="J19" s="38">
        <f t="shared" ref="J19:J22" si="1">G19+H19</f>
        <v>115.03200000000001</v>
      </c>
      <c r="K19" s="38">
        <v>118.54500000000002</v>
      </c>
      <c r="L19" s="38">
        <f>+J19-K19</f>
        <v>-3.5130000000000052</v>
      </c>
      <c r="M19" s="39">
        <f>+J19/K19-1</f>
        <v>-2.9634316082500334E-2</v>
      </c>
      <c r="N19" s="25"/>
      <c r="P19" s="41"/>
    </row>
    <row r="20" spans="1:16" x14ac:dyDescent="0.2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22.361000000000004</v>
      </c>
      <c r="H20" s="38">
        <v>135.33199999999999</v>
      </c>
      <c r="I20" s="36"/>
      <c r="J20" s="38">
        <f t="shared" si="1"/>
        <v>157.69299999999998</v>
      </c>
      <c r="K20" s="38">
        <v>161.20599999999999</v>
      </c>
      <c r="L20" s="38">
        <f>+J20-K20</f>
        <v>-3.5130000000000052</v>
      </c>
      <c r="M20" s="39">
        <f>+J20/K20-1</f>
        <v>-2.1791992853864017E-2</v>
      </c>
      <c r="N20" s="25"/>
      <c r="P20" s="41"/>
    </row>
    <row r="21" spans="1:16" x14ac:dyDescent="0.2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92.671000000000006</v>
      </c>
      <c r="I21" s="36"/>
      <c r="J21" s="38">
        <f t="shared" si="1"/>
        <v>92.671000000000006</v>
      </c>
      <c r="K21" s="38">
        <v>92.671000000000006</v>
      </c>
      <c r="L21" s="38">
        <f>+J21-K21</f>
        <v>0</v>
      </c>
      <c r="M21" s="39">
        <f>+J21/K21-1</f>
        <v>0</v>
      </c>
      <c r="N21" s="25"/>
      <c r="P21" s="41"/>
    </row>
    <row r="22" spans="1:16" x14ac:dyDescent="0.2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135.33199999999999</v>
      </c>
      <c r="I22" s="36"/>
      <c r="J22" s="38">
        <f t="shared" si="1"/>
        <v>135.33199999999999</v>
      </c>
      <c r="K22" s="38">
        <v>135.33199999999999</v>
      </c>
      <c r="L22" s="38">
        <f>+J22-K22</f>
        <v>0</v>
      </c>
      <c r="M22" s="39">
        <f>+J22/K22-1</f>
        <v>0</v>
      </c>
      <c r="N22" s="25"/>
      <c r="P22" s="41"/>
    </row>
    <row r="23" spans="1:16" x14ac:dyDescent="0.2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22.361000000000004</v>
      </c>
      <c r="H27" s="38">
        <v>92.671000000000006</v>
      </c>
      <c r="I27" s="36"/>
      <c r="J27" s="38">
        <f t="shared" ref="J27:J30" si="2">G27+H27</f>
        <v>115.03200000000001</v>
      </c>
      <c r="K27" s="38">
        <v>118.54500000000002</v>
      </c>
      <c r="L27" s="38">
        <f>+J27-K27</f>
        <v>-3.5130000000000052</v>
      </c>
      <c r="M27" s="39">
        <f>+J27/K27-1</f>
        <v>-2.9634316082500334E-2</v>
      </c>
      <c r="N27" s="25"/>
      <c r="P27" s="41"/>
    </row>
    <row r="28" spans="1:16" x14ac:dyDescent="0.2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22.361000000000004</v>
      </c>
      <c r="H28" s="38">
        <v>135.33199999999999</v>
      </c>
      <c r="I28" s="36"/>
      <c r="J28" s="38">
        <f t="shared" si="2"/>
        <v>157.69299999999998</v>
      </c>
      <c r="K28" s="38">
        <v>161.20599999999999</v>
      </c>
      <c r="L28" s="38">
        <f>+J28-K28</f>
        <v>-3.5130000000000052</v>
      </c>
      <c r="M28" s="39">
        <f>+J28/K28-1</f>
        <v>-2.1791992853864017E-2</v>
      </c>
      <c r="N28" s="25"/>
      <c r="P28" s="41"/>
    </row>
    <row r="29" spans="1:16" x14ac:dyDescent="0.2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92.671000000000006</v>
      </c>
      <c r="I29" s="36"/>
      <c r="J29" s="38">
        <f t="shared" si="2"/>
        <v>92.671000000000006</v>
      </c>
      <c r="K29" s="38">
        <v>92.671000000000006</v>
      </c>
      <c r="L29" s="38">
        <f>+J29-K29</f>
        <v>0</v>
      </c>
      <c r="M29" s="39">
        <f>+J29/K29-1</f>
        <v>0</v>
      </c>
      <c r="N29" s="25"/>
      <c r="P29" s="41"/>
    </row>
    <row r="30" spans="1:16" x14ac:dyDescent="0.2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135.33199999999999</v>
      </c>
      <c r="I30" s="36"/>
      <c r="J30" s="38">
        <f t="shared" si="2"/>
        <v>135.33199999999999</v>
      </c>
      <c r="K30" s="38">
        <v>135.33199999999999</v>
      </c>
      <c r="L30" s="38">
        <f>+J30-K30</f>
        <v>0</v>
      </c>
      <c r="M30" s="39">
        <f>+J30/K30-1</f>
        <v>0</v>
      </c>
      <c r="N30" s="25"/>
      <c r="P30" s="41"/>
    </row>
    <row r="31" spans="1:16" x14ac:dyDescent="0.2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22.361000000000004</v>
      </c>
      <c r="H32" s="38">
        <f>H28</f>
        <v>135.33199999999999</v>
      </c>
      <c r="I32" s="36"/>
      <c r="J32" s="38">
        <f>G32+H32</f>
        <v>157.69299999999998</v>
      </c>
      <c r="K32" s="38">
        <v>161.20599999999999</v>
      </c>
      <c r="L32" s="38">
        <f>+J32-K32</f>
        <v>-3.5130000000000052</v>
      </c>
      <c r="M32" s="39">
        <f>+J32/K32-1</f>
        <v>-2.1791992853864017E-2</v>
      </c>
      <c r="N32" s="25"/>
      <c r="P32" s="41"/>
    </row>
    <row r="33" spans="1:17" x14ac:dyDescent="0.2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135.33199999999999</v>
      </c>
      <c r="I33" s="36"/>
      <c r="J33" s="38">
        <f>G33+H33</f>
        <v>135.33199999999999</v>
      </c>
      <c r="K33" s="38">
        <v>135.33199999999999</v>
      </c>
      <c r="L33" s="38">
        <f>+J33-K33</f>
        <v>0</v>
      </c>
      <c r="M33" s="39">
        <f>+J33/K33-1</f>
        <v>0</v>
      </c>
      <c r="N33" s="25"/>
      <c r="P33" s="41"/>
    </row>
    <row r="34" spans="1:17" x14ac:dyDescent="0.2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" customHeight="1" x14ac:dyDescent="0.2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22.361000000000004</v>
      </c>
      <c r="H38" s="38">
        <v>59.896999999999998</v>
      </c>
      <c r="I38" s="36"/>
      <c r="J38" s="38">
        <f t="shared" ref="J38:J41" si="3">G38+H38</f>
        <v>82.25800000000001</v>
      </c>
      <c r="K38" s="38">
        <v>85.771000000000001</v>
      </c>
      <c r="L38" s="38">
        <f>+J38-K38</f>
        <v>-3.512999999999991</v>
      </c>
      <c r="M38" s="39">
        <f>+J38/K38-1</f>
        <v>-4.0957899523148766E-2</v>
      </c>
      <c r="N38" s="25"/>
      <c r="P38" s="41"/>
    </row>
    <row r="39" spans="1:17" x14ac:dyDescent="0.2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22.361000000000004</v>
      </c>
      <c r="H39" s="38">
        <v>83.897000000000006</v>
      </c>
      <c r="I39" s="36"/>
      <c r="J39" s="38">
        <f t="shared" si="3"/>
        <v>106.25800000000001</v>
      </c>
      <c r="K39" s="38">
        <v>109.77100000000002</v>
      </c>
      <c r="L39" s="38">
        <f>+J39-K39</f>
        <v>-3.5130000000000052</v>
      </c>
      <c r="M39" s="39">
        <f>+J39/K39-1</f>
        <v>-3.2002988038735247E-2</v>
      </c>
      <c r="N39" s="25"/>
      <c r="P39" s="41"/>
    </row>
    <row r="40" spans="1:17" x14ac:dyDescent="0.2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59.896999999999998</v>
      </c>
      <c r="I40" s="36"/>
      <c r="J40" s="38">
        <f t="shared" si="3"/>
        <v>59.896999999999998</v>
      </c>
      <c r="K40" s="38">
        <v>59.896999999999998</v>
      </c>
      <c r="L40" s="38">
        <f>+J40-K40</f>
        <v>0</v>
      </c>
      <c r="M40" s="39">
        <f>+J40/K40-1</f>
        <v>0</v>
      </c>
      <c r="N40" s="25"/>
      <c r="P40" s="41"/>
    </row>
    <row r="41" spans="1:17" x14ac:dyDescent="0.2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83.897000000000006</v>
      </c>
      <c r="I41" s="36"/>
      <c r="J41" s="38">
        <f t="shared" si="3"/>
        <v>83.897000000000006</v>
      </c>
      <c r="K41" s="38">
        <v>83.897000000000006</v>
      </c>
      <c r="L41" s="38">
        <f>+J41-K41</f>
        <v>0</v>
      </c>
      <c r="M41" s="39">
        <f>+J41/K41-1</f>
        <v>0</v>
      </c>
      <c r="N41" s="25"/>
      <c r="P41" s="41"/>
    </row>
    <row r="42" spans="1:17" x14ac:dyDescent="0.2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22.361000000000004</v>
      </c>
      <c r="H43" s="38">
        <f>H39</f>
        <v>83.897000000000006</v>
      </c>
      <c r="I43" s="36"/>
      <c r="J43" s="38">
        <f>G43+H43</f>
        <v>106.25800000000001</v>
      </c>
      <c r="K43" s="38">
        <v>109.77100000000002</v>
      </c>
      <c r="L43" s="38">
        <f>+J43-K43</f>
        <v>-3.5130000000000052</v>
      </c>
      <c r="M43" s="39">
        <f>+J43/K43-1</f>
        <v>-3.2002988038735247E-2</v>
      </c>
      <c r="N43" s="25"/>
      <c r="P43" s="41"/>
    </row>
    <row r="44" spans="1:17" x14ac:dyDescent="0.2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83.897000000000006</v>
      </c>
      <c r="I44" s="36"/>
      <c r="J44" s="38">
        <f>G44+H44</f>
        <v>83.897000000000006</v>
      </c>
      <c r="K44" s="38">
        <v>83.897000000000006</v>
      </c>
      <c r="L44" s="38">
        <f>+J44-K44</f>
        <v>0</v>
      </c>
      <c r="M44" s="39">
        <f>+J44/K44-1</f>
        <v>0</v>
      </c>
      <c r="N44" s="25"/>
      <c r="P44" s="41"/>
    </row>
    <row r="45" spans="1:17" x14ac:dyDescent="0.2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35" customHeight="1" x14ac:dyDescent="0.2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22.361000000000004</v>
      </c>
      <c r="H49" s="38">
        <v>92.671000000000006</v>
      </c>
      <c r="I49" s="36"/>
      <c r="J49" s="38">
        <f t="shared" ref="J49:J52" si="4">G49+H49</f>
        <v>115.03200000000001</v>
      </c>
      <c r="K49" s="38">
        <v>118.54500000000002</v>
      </c>
      <c r="L49" s="38">
        <f>+J49-K49</f>
        <v>-3.5130000000000052</v>
      </c>
      <c r="M49" s="39">
        <f>+J49/K49-1</f>
        <v>-2.9634316082500334E-2</v>
      </c>
      <c r="N49" s="25"/>
      <c r="P49" s="41"/>
    </row>
    <row r="50" spans="1:17" x14ac:dyDescent="0.2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22.361000000000004</v>
      </c>
      <c r="H50" s="38">
        <v>135.33199999999999</v>
      </c>
      <c r="I50" s="36"/>
      <c r="J50" s="38">
        <f t="shared" si="4"/>
        <v>157.69299999999998</v>
      </c>
      <c r="K50" s="38">
        <v>161.20599999999999</v>
      </c>
      <c r="L50" s="38">
        <f>+J50-K50</f>
        <v>-3.5130000000000052</v>
      </c>
      <c r="M50" s="39">
        <f>+J50/K50-1</f>
        <v>-2.1791992853864017E-2</v>
      </c>
      <c r="N50" s="25"/>
      <c r="P50" s="41"/>
    </row>
    <row r="51" spans="1:17" x14ac:dyDescent="0.2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92.671000000000006</v>
      </c>
      <c r="I51" s="36"/>
      <c r="J51" s="38">
        <f t="shared" si="4"/>
        <v>92.671000000000006</v>
      </c>
      <c r="K51" s="38">
        <v>92.671000000000006</v>
      </c>
      <c r="L51" s="38">
        <f>+J51-K51</f>
        <v>0</v>
      </c>
      <c r="M51" s="39">
        <f>+J51/K51-1</f>
        <v>0</v>
      </c>
      <c r="N51" s="25"/>
      <c r="P51" s="41"/>
    </row>
    <row r="52" spans="1:17" x14ac:dyDescent="0.2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135.33199999999999</v>
      </c>
      <c r="I52" s="36"/>
      <c r="J52" s="38">
        <f t="shared" si="4"/>
        <v>135.33199999999999</v>
      </c>
      <c r="K52" s="38">
        <v>135.33199999999999</v>
      </c>
      <c r="L52" s="38">
        <f>+J52-K52</f>
        <v>0</v>
      </c>
      <c r="M52" s="39">
        <f>+J52/K52-1</f>
        <v>0</v>
      </c>
      <c r="N52" s="25"/>
      <c r="P52" s="41"/>
    </row>
    <row r="53" spans="1:17" x14ac:dyDescent="0.2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35" customHeight="1" x14ac:dyDescent="0.2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22.361000000000004</v>
      </c>
      <c r="H57" s="38">
        <v>58.247</v>
      </c>
      <c r="I57" s="36"/>
      <c r="J57" s="38">
        <f>G57+H57</f>
        <v>80.608000000000004</v>
      </c>
      <c r="K57" s="38">
        <v>84.121000000000009</v>
      </c>
      <c r="L57" s="38">
        <f>+J57-K57</f>
        <v>-3.5130000000000052</v>
      </c>
      <c r="M57" s="39">
        <f>+J57/K57-1</f>
        <v>-4.1761272452776388E-2</v>
      </c>
      <c r="N57" s="25"/>
      <c r="P57" s="41"/>
    </row>
    <row r="58" spans="1:17" x14ac:dyDescent="0.2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58.247</v>
      </c>
      <c r="I58" s="36"/>
      <c r="J58" s="38">
        <f>G58+H58</f>
        <v>58.247</v>
      </c>
      <c r="K58" s="38">
        <v>58.247</v>
      </c>
      <c r="L58" s="38">
        <f>+J58-K58</f>
        <v>0</v>
      </c>
      <c r="M58" s="39">
        <f>+J58/K58-1</f>
        <v>0</v>
      </c>
      <c r="N58" s="25"/>
      <c r="P58" s="41"/>
    </row>
    <row r="59" spans="1:17" x14ac:dyDescent="0.2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">
      <c r="B62" s="52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">
      <c r="B63" s="55" t="s">
        <v>59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B64" s="55" t="s">
        <v>60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">
      <c r="B65" s="55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">
      <c r="B66" s="55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">
      <c r="B67" s="55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">
      <c r="B68" s="52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">
      <c r="B69" s="52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">
      <c r="B70" s="52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DB245-CECC-4DD5-B77D-98075B8C7738}">
  <sheetPr>
    <pageSetUpPr fitToPage="1"/>
  </sheetPr>
  <dimension ref="A1:S70"/>
  <sheetViews>
    <sheetView zoomScaleNormal="100" workbookViewId="0"/>
  </sheetViews>
  <sheetFormatPr defaultColWidth="8.5703125" defaultRowHeight="12.75" x14ac:dyDescent="0.2"/>
  <cols>
    <col min="1" max="1" width="1.5703125" style="4" customWidth="1"/>
    <col min="2" max="2" width="4" style="4" customWidth="1"/>
    <col min="3" max="3" width="19.140625" style="4" customWidth="1"/>
    <col min="4" max="4" width="11" style="58" customWidth="1"/>
    <col min="5" max="5" width="13" style="4" customWidth="1"/>
    <col min="6" max="6" width="1" style="4" customWidth="1"/>
    <col min="7" max="7" width="12.42578125" style="4" customWidth="1"/>
    <col min="8" max="8" width="13.5703125" style="4" customWidth="1"/>
    <col min="9" max="9" width="1" style="4" customWidth="1"/>
    <col min="10" max="11" width="10.5703125" style="4" customWidth="1"/>
    <col min="12" max="12" width="10.140625" style="4" customWidth="1"/>
    <col min="13" max="13" width="8.5703125" style="4"/>
    <col min="14" max="14" width="1" style="4" customWidth="1"/>
    <col min="15" max="17" width="10.140625" style="4" customWidth="1"/>
    <col min="18" max="16384" width="8.5703125" style="4"/>
  </cols>
  <sheetData>
    <row r="1" spans="1:19" ht="1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7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75" x14ac:dyDescent="0.25">
      <c r="A3" s="9">
        <v>45444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2.1" customHeight="1" x14ac:dyDescent="0.2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45444</v>
      </c>
      <c r="K7" s="30">
        <v>45413</v>
      </c>
      <c r="L7" s="29" t="s">
        <v>15</v>
      </c>
      <c r="M7" s="29" t="s">
        <v>15</v>
      </c>
      <c r="N7" s="25"/>
    </row>
    <row r="8" spans="1:19" ht="5.0999999999999996" customHeight="1" x14ac:dyDescent="0.2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23.913</v>
      </c>
      <c r="H11" s="38">
        <v>92.671000000000006</v>
      </c>
      <c r="I11" s="36"/>
      <c r="J11" s="38">
        <f t="shared" ref="J11:J12" si="0">G11+H11</f>
        <v>116.584</v>
      </c>
      <c r="K11" s="38">
        <v>115.03200000000001</v>
      </c>
      <c r="L11" s="38">
        <f>+J11-K11</f>
        <v>1.5519999999999925</v>
      </c>
      <c r="M11" s="39">
        <f>+J11/K11-1</f>
        <v>1.3491897906669381E-2</v>
      </c>
      <c r="N11" s="25"/>
      <c r="P11" s="41"/>
    </row>
    <row r="12" spans="1:19" x14ac:dyDescent="0.2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23.913</v>
      </c>
      <c r="H12" s="38">
        <v>135.33199999999999</v>
      </c>
      <c r="I12" s="36"/>
      <c r="J12" s="38">
        <f t="shared" si="0"/>
        <v>159.245</v>
      </c>
      <c r="K12" s="38">
        <v>157.69299999999998</v>
      </c>
      <c r="L12" s="38">
        <f>+J12-K12</f>
        <v>1.5520000000000209</v>
      </c>
      <c r="M12" s="39">
        <f>+J12/K12-1</f>
        <v>9.8419080111356028E-3</v>
      </c>
      <c r="N12" s="25"/>
      <c r="P12" s="41"/>
    </row>
    <row r="13" spans="1:19" x14ac:dyDescent="0.2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92.671000000000006</v>
      </c>
      <c r="I13" s="36"/>
      <c r="J13" s="38">
        <v>92.671000000000006</v>
      </c>
      <c r="K13" s="38">
        <v>92.671000000000006</v>
      </c>
      <c r="L13" s="38">
        <v>0</v>
      </c>
      <c r="M13" s="39">
        <v>0</v>
      </c>
      <c r="N13" s="25"/>
      <c r="P13" s="41"/>
    </row>
    <row r="14" spans="1:19" x14ac:dyDescent="0.2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135.33199999999999</v>
      </c>
      <c r="I14" s="36"/>
      <c r="J14" s="38">
        <v>135.33199999999999</v>
      </c>
      <c r="K14" s="38">
        <v>135.33199999999999</v>
      </c>
      <c r="L14" s="38">
        <v>0</v>
      </c>
      <c r="M14" s="39">
        <v>0</v>
      </c>
      <c r="N14" s="25"/>
      <c r="P14" s="41"/>
    </row>
    <row r="15" spans="1:19" x14ac:dyDescent="0.2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3499999999999996" customHeight="1" x14ac:dyDescent="0.2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23.913</v>
      </c>
      <c r="H19" s="38">
        <v>92.671000000000006</v>
      </c>
      <c r="I19" s="36"/>
      <c r="J19" s="38">
        <f t="shared" ref="J19:J22" si="1">G19+H19</f>
        <v>116.584</v>
      </c>
      <c r="K19" s="38">
        <v>115.03200000000001</v>
      </c>
      <c r="L19" s="38">
        <f>+J19-K19</f>
        <v>1.5519999999999925</v>
      </c>
      <c r="M19" s="39">
        <f>+J19/K19-1</f>
        <v>1.3491897906669381E-2</v>
      </c>
      <c r="N19" s="25"/>
      <c r="P19" s="41"/>
    </row>
    <row r="20" spans="1:16" x14ac:dyDescent="0.2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23.913</v>
      </c>
      <c r="H20" s="38">
        <v>135.33199999999999</v>
      </c>
      <c r="I20" s="36"/>
      <c r="J20" s="38">
        <f t="shared" si="1"/>
        <v>159.245</v>
      </c>
      <c r="K20" s="38">
        <v>157.69299999999998</v>
      </c>
      <c r="L20" s="38">
        <f>+J20-K20</f>
        <v>1.5520000000000209</v>
      </c>
      <c r="M20" s="39">
        <f>+J20/K20-1</f>
        <v>9.8419080111356028E-3</v>
      </c>
      <c r="N20" s="25"/>
      <c r="P20" s="41"/>
    </row>
    <row r="21" spans="1:16" x14ac:dyDescent="0.2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92.671000000000006</v>
      </c>
      <c r="I21" s="36"/>
      <c r="J21" s="38">
        <f t="shared" si="1"/>
        <v>92.671000000000006</v>
      </c>
      <c r="K21" s="38">
        <v>92.671000000000006</v>
      </c>
      <c r="L21" s="38">
        <f>+J21-K21</f>
        <v>0</v>
      </c>
      <c r="M21" s="39">
        <f>+J21/K21-1</f>
        <v>0</v>
      </c>
      <c r="N21" s="25"/>
      <c r="P21" s="41"/>
    </row>
    <row r="22" spans="1:16" x14ac:dyDescent="0.2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135.33199999999999</v>
      </c>
      <c r="I22" s="36"/>
      <c r="J22" s="38">
        <f t="shared" si="1"/>
        <v>135.33199999999999</v>
      </c>
      <c r="K22" s="38">
        <v>135.33199999999999</v>
      </c>
      <c r="L22" s="38">
        <f>+J22-K22</f>
        <v>0</v>
      </c>
      <c r="M22" s="39">
        <f>+J22/K22-1</f>
        <v>0</v>
      </c>
      <c r="N22" s="25"/>
      <c r="P22" s="41"/>
    </row>
    <row r="23" spans="1:16" x14ac:dyDescent="0.2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23.913</v>
      </c>
      <c r="H27" s="38">
        <v>92.671000000000006</v>
      </c>
      <c r="I27" s="36"/>
      <c r="J27" s="38">
        <f t="shared" ref="J27:J30" si="2">G27+H27</f>
        <v>116.584</v>
      </c>
      <c r="K27" s="38">
        <v>115.03200000000001</v>
      </c>
      <c r="L27" s="38">
        <f>+J27-K27</f>
        <v>1.5519999999999925</v>
      </c>
      <c r="M27" s="39">
        <f>+J27/K27-1</f>
        <v>1.3491897906669381E-2</v>
      </c>
      <c r="N27" s="25"/>
      <c r="P27" s="41"/>
    </row>
    <row r="28" spans="1:16" x14ac:dyDescent="0.2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23.913</v>
      </c>
      <c r="H28" s="38">
        <v>135.33199999999999</v>
      </c>
      <c r="I28" s="36"/>
      <c r="J28" s="38">
        <f t="shared" si="2"/>
        <v>159.245</v>
      </c>
      <c r="K28" s="38">
        <v>157.69299999999998</v>
      </c>
      <c r="L28" s="38">
        <f>+J28-K28</f>
        <v>1.5520000000000209</v>
      </c>
      <c r="M28" s="39">
        <f>+J28/K28-1</f>
        <v>9.8419080111356028E-3</v>
      </c>
      <c r="N28" s="25"/>
      <c r="P28" s="41"/>
    </row>
    <row r="29" spans="1:16" x14ac:dyDescent="0.2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92.671000000000006</v>
      </c>
      <c r="I29" s="36"/>
      <c r="J29" s="38">
        <f t="shared" si="2"/>
        <v>92.671000000000006</v>
      </c>
      <c r="K29" s="38">
        <v>92.671000000000006</v>
      </c>
      <c r="L29" s="38">
        <f>+J29-K29</f>
        <v>0</v>
      </c>
      <c r="M29" s="39">
        <f>+J29/K29-1</f>
        <v>0</v>
      </c>
      <c r="N29" s="25"/>
      <c r="P29" s="41"/>
    </row>
    <row r="30" spans="1:16" x14ac:dyDescent="0.2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135.33199999999999</v>
      </c>
      <c r="I30" s="36"/>
      <c r="J30" s="38">
        <f t="shared" si="2"/>
        <v>135.33199999999999</v>
      </c>
      <c r="K30" s="38">
        <v>135.33199999999999</v>
      </c>
      <c r="L30" s="38">
        <f>+J30-K30</f>
        <v>0</v>
      </c>
      <c r="M30" s="39">
        <f>+J30/K30-1</f>
        <v>0</v>
      </c>
      <c r="N30" s="25"/>
      <c r="P30" s="41"/>
    </row>
    <row r="31" spans="1:16" x14ac:dyDescent="0.2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23.913</v>
      </c>
      <c r="H32" s="38">
        <f>H28</f>
        <v>135.33199999999999</v>
      </c>
      <c r="I32" s="36"/>
      <c r="J32" s="38">
        <f>G32+H32</f>
        <v>159.245</v>
      </c>
      <c r="K32" s="38">
        <v>157.69299999999998</v>
      </c>
      <c r="L32" s="38">
        <f>+J32-K32</f>
        <v>1.5520000000000209</v>
      </c>
      <c r="M32" s="39">
        <f>+J32/K32-1</f>
        <v>9.8419080111356028E-3</v>
      </c>
      <c r="N32" s="25"/>
      <c r="P32" s="41"/>
    </row>
    <row r="33" spans="1:17" x14ac:dyDescent="0.2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135.33199999999999</v>
      </c>
      <c r="I33" s="36"/>
      <c r="J33" s="38">
        <f>G33+H33</f>
        <v>135.33199999999999</v>
      </c>
      <c r="K33" s="38">
        <v>135.33199999999999</v>
      </c>
      <c r="L33" s="38">
        <f>+J33-K33</f>
        <v>0</v>
      </c>
      <c r="M33" s="39">
        <f>+J33/K33-1</f>
        <v>0</v>
      </c>
      <c r="N33" s="25"/>
      <c r="P33" s="41"/>
    </row>
    <row r="34" spans="1:17" x14ac:dyDescent="0.2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" customHeight="1" x14ac:dyDescent="0.2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23.913</v>
      </c>
      <c r="H38" s="38">
        <v>59.896999999999998</v>
      </c>
      <c r="I38" s="36"/>
      <c r="J38" s="38">
        <f t="shared" ref="J38:J41" si="3">G38+H38</f>
        <v>83.81</v>
      </c>
      <c r="K38" s="38">
        <v>82.25800000000001</v>
      </c>
      <c r="L38" s="38">
        <f>+J38-K38</f>
        <v>1.5519999999999925</v>
      </c>
      <c r="M38" s="39">
        <f>+J38/K38-1</f>
        <v>1.886746577840448E-2</v>
      </c>
      <c r="N38" s="25"/>
      <c r="P38" s="41"/>
    </row>
    <row r="39" spans="1:17" x14ac:dyDescent="0.2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23.913</v>
      </c>
      <c r="H39" s="38">
        <v>83.897000000000006</v>
      </c>
      <c r="I39" s="36"/>
      <c r="J39" s="38">
        <f t="shared" si="3"/>
        <v>107.81</v>
      </c>
      <c r="K39" s="38">
        <v>106.25800000000001</v>
      </c>
      <c r="L39" s="38">
        <f>+J39-K39</f>
        <v>1.5519999999999925</v>
      </c>
      <c r="M39" s="39">
        <f>+J39/K39-1</f>
        <v>1.4605959080727926E-2</v>
      </c>
      <c r="N39" s="25"/>
      <c r="P39" s="41"/>
    </row>
    <row r="40" spans="1:17" x14ac:dyDescent="0.2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59.896999999999998</v>
      </c>
      <c r="I40" s="36"/>
      <c r="J40" s="38">
        <f t="shared" si="3"/>
        <v>59.896999999999998</v>
      </c>
      <c r="K40" s="38">
        <v>59.896999999999998</v>
      </c>
      <c r="L40" s="38">
        <f>+J40-K40</f>
        <v>0</v>
      </c>
      <c r="M40" s="39">
        <f>+J40/K40-1</f>
        <v>0</v>
      </c>
      <c r="N40" s="25"/>
      <c r="P40" s="41"/>
    </row>
    <row r="41" spans="1:17" x14ac:dyDescent="0.2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83.897000000000006</v>
      </c>
      <c r="I41" s="36"/>
      <c r="J41" s="38">
        <f t="shared" si="3"/>
        <v>83.897000000000006</v>
      </c>
      <c r="K41" s="38">
        <v>83.897000000000006</v>
      </c>
      <c r="L41" s="38">
        <f>+J41-K41</f>
        <v>0</v>
      </c>
      <c r="M41" s="39">
        <f>+J41/K41-1</f>
        <v>0</v>
      </c>
      <c r="N41" s="25"/>
      <c r="P41" s="41"/>
    </row>
    <row r="42" spans="1:17" x14ac:dyDescent="0.2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23.913</v>
      </c>
      <c r="H43" s="38">
        <f>H39</f>
        <v>83.897000000000006</v>
      </c>
      <c r="I43" s="36"/>
      <c r="J43" s="38">
        <f>G43+H43</f>
        <v>107.81</v>
      </c>
      <c r="K43" s="38">
        <v>106.25800000000001</v>
      </c>
      <c r="L43" s="38">
        <f>+J43-K43</f>
        <v>1.5519999999999925</v>
      </c>
      <c r="M43" s="39">
        <f>+J43/K43-1</f>
        <v>1.4605959080727926E-2</v>
      </c>
      <c r="N43" s="25"/>
      <c r="P43" s="41"/>
    </row>
    <row r="44" spans="1:17" x14ac:dyDescent="0.2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83.897000000000006</v>
      </c>
      <c r="I44" s="36"/>
      <c r="J44" s="38">
        <f>G44+H44</f>
        <v>83.897000000000006</v>
      </c>
      <c r="K44" s="38">
        <v>83.897000000000006</v>
      </c>
      <c r="L44" s="38">
        <f>+J44-K44</f>
        <v>0</v>
      </c>
      <c r="M44" s="39">
        <f>+J44/K44-1</f>
        <v>0</v>
      </c>
      <c r="N44" s="25"/>
      <c r="P44" s="41"/>
    </row>
    <row r="45" spans="1:17" x14ac:dyDescent="0.2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35" customHeight="1" x14ac:dyDescent="0.2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23.913</v>
      </c>
      <c r="H49" s="38">
        <v>92.671000000000006</v>
      </c>
      <c r="I49" s="36"/>
      <c r="J49" s="38">
        <f t="shared" ref="J49:J52" si="4">G49+H49</f>
        <v>116.584</v>
      </c>
      <c r="K49" s="38">
        <v>115.03200000000001</v>
      </c>
      <c r="L49" s="38">
        <f>+J49-K49</f>
        <v>1.5519999999999925</v>
      </c>
      <c r="M49" s="39">
        <f>+J49/K49-1</f>
        <v>1.3491897906669381E-2</v>
      </c>
      <c r="N49" s="25"/>
      <c r="P49" s="41"/>
    </row>
    <row r="50" spans="1:17" x14ac:dyDescent="0.2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23.913</v>
      </c>
      <c r="H50" s="38">
        <v>135.33199999999999</v>
      </c>
      <c r="I50" s="36"/>
      <c r="J50" s="38">
        <f t="shared" si="4"/>
        <v>159.245</v>
      </c>
      <c r="K50" s="38">
        <v>157.69299999999998</v>
      </c>
      <c r="L50" s="38">
        <f>+J50-K50</f>
        <v>1.5520000000000209</v>
      </c>
      <c r="M50" s="39">
        <f>+J50/K50-1</f>
        <v>9.8419080111356028E-3</v>
      </c>
      <c r="N50" s="25"/>
      <c r="P50" s="41"/>
    </row>
    <row r="51" spans="1:17" x14ac:dyDescent="0.2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92.671000000000006</v>
      </c>
      <c r="I51" s="36"/>
      <c r="J51" s="38">
        <f t="shared" si="4"/>
        <v>92.671000000000006</v>
      </c>
      <c r="K51" s="38">
        <v>92.671000000000006</v>
      </c>
      <c r="L51" s="38">
        <f>+J51-K51</f>
        <v>0</v>
      </c>
      <c r="M51" s="39">
        <f>+J51/K51-1</f>
        <v>0</v>
      </c>
      <c r="N51" s="25"/>
      <c r="P51" s="41"/>
    </row>
    <row r="52" spans="1:17" x14ac:dyDescent="0.2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135.33199999999999</v>
      </c>
      <c r="I52" s="36"/>
      <c r="J52" s="38">
        <f t="shared" si="4"/>
        <v>135.33199999999999</v>
      </c>
      <c r="K52" s="38">
        <v>135.33199999999999</v>
      </c>
      <c r="L52" s="38">
        <f>+J52-K52</f>
        <v>0</v>
      </c>
      <c r="M52" s="39">
        <f>+J52/K52-1</f>
        <v>0</v>
      </c>
      <c r="N52" s="25"/>
      <c r="P52" s="41"/>
    </row>
    <row r="53" spans="1:17" x14ac:dyDescent="0.2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35" customHeight="1" x14ac:dyDescent="0.2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23.913</v>
      </c>
      <c r="H57" s="38">
        <v>58.247</v>
      </c>
      <c r="I57" s="36"/>
      <c r="J57" s="38">
        <f>G57+H57</f>
        <v>82.16</v>
      </c>
      <c r="K57" s="38">
        <v>80.608000000000004</v>
      </c>
      <c r="L57" s="38">
        <f>+J57-K57</f>
        <v>1.5519999999999925</v>
      </c>
      <c r="M57" s="39">
        <f>+J57/K57-1</f>
        <v>1.9253672092099938E-2</v>
      </c>
      <c r="N57" s="25"/>
      <c r="P57" s="41"/>
    </row>
    <row r="58" spans="1:17" x14ac:dyDescent="0.2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58.247</v>
      </c>
      <c r="I58" s="36"/>
      <c r="J58" s="38">
        <f>G58+H58</f>
        <v>58.247</v>
      </c>
      <c r="K58" s="38">
        <v>58.247</v>
      </c>
      <c r="L58" s="38">
        <f>+J58-K58</f>
        <v>0</v>
      </c>
      <c r="M58" s="39">
        <f>+J58/K58-1</f>
        <v>0</v>
      </c>
      <c r="N58" s="25"/>
      <c r="P58" s="41"/>
    </row>
    <row r="59" spans="1:17" x14ac:dyDescent="0.2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">
      <c r="B62" s="52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">
      <c r="B63" s="55" t="s">
        <v>59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B64" s="55" t="s">
        <v>60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">
      <c r="B65" s="55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">
      <c r="B66" s="55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">
      <c r="B67" s="55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">
      <c r="B68" s="52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">
      <c r="B69" s="52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">
      <c r="B70" s="52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C150E-3F4B-490B-B052-F8201BE4DA2A}">
  <sheetPr>
    <pageSetUpPr fitToPage="1"/>
  </sheetPr>
  <dimension ref="A1:S70"/>
  <sheetViews>
    <sheetView zoomScaleNormal="100" workbookViewId="0"/>
  </sheetViews>
  <sheetFormatPr defaultColWidth="8.5703125" defaultRowHeight="12.75" x14ac:dyDescent="0.2"/>
  <cols>
    <col min="1" max="1" width="1.5703125" style="4" customWidth="1"/>
    <col min="2" max="2" width="4" style="4" customWidth="1"/>
    <col min="3" max="3" width="19.140625" style="4" customWidth="1"/>
    <col min="4" max="4" width="11" style="58" customWidth="1"/>
    <col min="5" max="5" width="13" style="4" customWidth="1"/>
    <col min="6" max="6" width="1" style="4" customWidth="1"/>
    <col min="7" max="7" width="12.42578125" style="4" customWidth="1"/>
    <col min="8" max="8" width="13.5703125" style="4" customWidth="1"/>
    <col min="9" max="9" width="1" style="4" customWidth="1"/>
    <col min="10" max="11" width="10.5703125" style="4" customWidth="1"/>
    <col min="12" max="12" width="10.140625" style="4" customWidth="1"/>
    <col min="13" max="13" width="8.5703125" style="4"/>
    <col min="14" max="14" width="1" style="4" customWidth="1"/>
    <col min="15" max="17" width="10.140625" style="4" customWidth="1"/>
    <col min="18" max="16384" width="8.5703125" style="4"/>
  </cols>
  <sheetData>
    <row r="1" spans="1:19" ht="1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 ht="15.7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  <c r="P2" s="8"/>
      <c r="Q2" s="8"/>
      <c r="R2" s="8"/>
      <c r="S2" s="8"/>
    </row>
    <row r="3" spans="1:19" ht="15.75" x14ac:dyDescent="0.25">
      <c r="A3" s="9">
        <v>45474</v>
      </c>
      <c r="B3" s="10"/>
      <c r="C3" s="10"/>
      <c r="D3" s="10"/>
      <c r="E3" s="10"/>
      <c r="F3" s="11"/>
      <c r="G3" s="10"/>
      <c r="H3" s="10"/>
      <c r="I3" s="10"/>
      <c r="J3" s="10"/>
      <c r="K3" s="10"/>
      <c r="L3" s="10"/>
      <c r="M3" s="10"/>
      <c r="N3" s="12"/>
      <c r="O3" s="8"/>
      <c r="P3" s="8"/>
      <c r="Q3" s="8"/>
      <c r="R3" s="8"/>
      <c r="S3" s="8"/>
    </row>
    <row r="4" spans="1:19" ht="2.1" customHeight="1" x14ac:dyDescent="0.2">
      <c r="A4" s="13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6"/>
    </row>
    <row r="5" spans="1:19" x14ac:dyDescent="0.2">
      <c r="A5" s="17"/>
      <c r="B5" s="18"/>
      <c r="C5" s="18"/>
      <c r="D5" s="19"/>
      <c r="E5" s="20"/>
      <c r="F5" s="20"/>
      <c r="G5" s="21" t="s">
        <v>2</v>
      </c>
      <c r="H5" s="22" t="s">
        <v>3</v>
      </c>
      <c r="I5" s="23"/>
      <c r="J5" s="24" t="s">
        <v>4</v>
      </c>
      <c r="K5" s="24" t="s">
        <v>4</v>
      </c>
      <c r="L5" s="21" t="s">
        <v>5</v>
      </c>
      <c r="M5" s="21"/>
      <c r="N5" s="25"/>
    </row>
    <row r="6" spans="1:19" x14ac:dyDescent="0.2">
      <c r="A6" s="17"/>
      <c r="B6" s="26" t="s">
        <v>6</v>
      </c>
      <c r="C6" s="27"/>
      <c r="D6" s="27" t="s">
        <v>7</v>
      </c>
      <c r="E6" s="21" t="s">
        <v>8</v>
      </c>
      <c r="F6" s="23"/>
      <c r="G6" s="27" t="s">
        <v>9</v>
      </c>
      <c r="H6" s="28" t="s">
        <v>9</v>
      </c>
      <c r="I6" s="23"/>
      <c r="J6" s="28" t="s">
        <v>10</v>
      </c>
      <c r="K6" s="28" t="s">
        <v>10</v>
      </c>
      <c r="L6" s="27" t="s">
        <v>8</v>
      </c>
      <c r="M6" s="27" t="s">
        <v>11</v>
      </c>
      <c r="N6" s="25"/>
    </row>
    <row r="7" spans="1:19" x14ac:dyDescent="0.2">
      <c r="A7" s="17"/>
      <c r="B7" s="29"/>
      <c r="C7" s="29" t="s">
        <v>12</v>
      </c>
      <c r="D7" s="29" t="s">
        <v>9</v>
      </c>
      <c r="E7" s="29" t="s">
        <v>13</v>
      </c>
      <c r="F7" s="23"/>
      <c r="G7" s="29" t="s">
        <v>14</v>
      </c>
      <c r="H7" s="29" t="s">
        <v>14</v>
      </c>
      <c r="I7" s="23"/>
      <c r="J7" s="30">
        <v>45474</v>
      </c>
      <c r="K7" s="30">
        <v>45444</v>
      </c>
      <c r="L7" s="29" t="s">
        <v>15</v>
      </c>
      <c r="M7" s="29" t="s">
        <v>15</v>
      </c>
      <c r="N7" s="25"/>
    </row>
    <row r="8" spans="1:19" ht="5.0999999999999996" customHeight="1" x14ac:dyDescent="0.2">
      <c r="A8" s="17"/>
      <c r="B8" s="31"/>
      <c r="C8" s="32"/>
      <c r="D8" s="32"/>
      <c r="E8" s="32"/>
      <c r="F8" s="20"/>
      <c r="G8" s="20"/>
      <c r="H8" s="32"/>
      <c r="I8" s="20"/>
      <c r="J8" s="20"/>
      <c r="K8" s="20"/>
      <c r="L8" s="32"/>
      <c r="M8" s="33"/>
      <c r="N8" s="25"/>
      <c r="O8" s="34"/>
      <c r="Q8" s="34"/>
    </row>
    <row r="9" spans="1:19" x14ac:dyDescent="0.2">
      <c r="A9" s="17"/>
      <c r="B9" s="26" t="s">
        <v>16</v>
      </c>
      <c r="C9" s="27"/>
      <c r="D9" s="27"/>
      <c r="E9" s="35"/>
      <c r="F9" s="36"/>
      <c r="G9" s="37"/>
      <c r="H9" s="38"/>
      <c r="I9" s="36"/>
      <c r="J9" s="37"/>
      <c r="K9" s="37"/>
      <c r="L9" s="38"/>
      <c r="M9" s="39"/>
      <c r="N9" s="25"/>
      <c r="Q9" s="34"/>
    </row>
    <row r="10" spans="1:19" x14ac:dyDescent="0.2">
      <c r="A10" s="17"/>
      <c r="B10" s="26"/>
      <c r="C10" s="27"/>
      <c r="D10" s="27"/>
      <c r="E10" s="35"/>
      <c r="F10" s="36"/>
      <c r="G10" s="38"/>
      <c r="H10" s="38"/>
      <c r="I10" s="36"/>
      <c r="J10" s="38"/>
      <c r="K10" s="38"/>
      <c r="L10" s="38"/>
      <c r="M10" s="39"/>
      <c r="N10" s="25"/>
      <c r="O10" s="34"/>
      <c r="Q10" s="34"/>
    </row>
    <row r="11" spans="1:19" x14ac:dyDescent="0.2">
      <c r="A11" s="17"/>
      <c r="B11" s="27"/>
      <c r="C11" s="27" t="s">
        <v>17</v>
      </c>
      <c r="D11" s="27" t="s">
        <v>18</v>
      </c>
      <c r="E11" s="35" t="s">
        <v>19</v>
      </c>
      <c r="F11" s="36"/>
      <c r="G11" s="40">
        <v>27.536999999999999</v>
      </c>
      <c r="H11" s="38">
        <v>93.587000000000003</v>
      </c>
      <c r="I11" s="36"/>
      <c r="J11" s="38">
        <f t="shared" ref="J11:J12" si="0">G11+H11</f>
        <v>121.124</v>
      </c>
      <c r="K11" s="38">
        <v>116.584</v>
      </c>
      <c r="L11" s="38">
        <f>+J11-K11</f>
        <v>4.539999999999992</v>
      </c>
      <c r="M11" s="39">
        <f>+J11/K11-1</f>
        <v>3.8941878816990183E-2</v>
      </c>
      <c r="N11" s="25"/>
      <c r="P11" s="41"/>
    </row>
    <row r="12" spans="1:19" x14ac:dyDescent="0.2">
      <c r="A12" s="17"/>
      <c r="B12" s="27"/>
      <c r="C12" s="27" t="s">
        <v>20</v>
      </c>
      <c r="D12" s="27" t="s">
        <v>18</v>
      </c>
      <c r="E12" s="35" t="s">
        <v>21</v>
      </c>
      <c r="F12" s="36"/>
      <c r="G12" s="38">
        <f>+G11</f>
        <v>27.536999999999999</v>
      </c>
      <c r="H12" s="38">
        <v>136.65299999999999</v>
      </c>
      <c r="I12" s="36"/>
      <c r="J12" s="38">
        <f t="shared" si="0"/>
        <v>164.19</v>
      </c>
      <c r="K12" s="38">
        <v>159.245</v>
      </c>
      <c r="L12" s="38">
        <f>+J12-K12</f>
        <v>4.9449999999999932</v>
      </c>
      <c r="M12" s="39">
        <f>+J12/K12-1</f>
        <v>3.1052780307073924E-2</v>
      </c>
      <c r="N12" s="25"/>
      <c r="P12" s="41"/>
    </row>
    <row r="13" spans="1:19" x14ac:dyDescent="0.2">
      <c r="A13" s="17"/>
      <c r="B13" s="27"/>
      <c r="C13" s="27"/>
      <c r="D13" s="27" t="s">
        <v>22</v>
      </c>
      <c r="E13" s="35" t="s">
        <v>19</v>
      </c>
      <c r="F13" s="36"/>
      <c r="G13" s="38">
        <v>0</v>
      </c>
      <c r="H13" s="38">
        <v>93.587000000000003</v>
      </c>
      <c r="I13" s="36"/>
      <c r="J13" s="38">
        <f>G13+H13</f>
        <v>93.587000000000003</v>
      </c>
      <c r="K13" s="38">
        <v>92.671000000000006</v>
      </c>
      <c r="L13" s="38">
        <v>0</v>
      </c>
      <c r="M13" s="39">
        <v>0</v>
      </c>
      <c r="N13" s="25"/>
      <c r="P13" s="41"/>
    </row>
    <row r="14" spans="1:19" x14ac:dyDescent="0.2">
      <c r="A14" s="17"/>
      <c r="B14" s="27"/>
      <c r="C14" s="27"/>
      <c r="D14" s="27" t="s">
        <v>22</v>
      </c>
      <c r="E14" s="35" t="s">
        <v>21</v>
      </c>
      <c r="F14" s="36"/>
      <c r="G14" s="38">
        <v>0</v>
      </c>
      <c r="H14" s="38">
        <v>136.65299999999999</v>
      </c>
      <c r="I14" s="36"/>
      <c r="J14" s="38">
        <f>G14+H14</f>
        <v>136.65299999999999</v>
      </c>
      <c r="K14" s="38">
        <v>135.33199999999999</v>
      </c>
      <c r="L14" s="38">
        <v>0</v>
      </c>
      <c r="M14" s="39">
        <v>0</v>
      </c>
      <c r="N14" s="25"/>
      <c r="P14" s="41"/>
    </row>
    <row r="15" spans="1:19" x14ac:dyDescent="0.2">
      <c r="A15" s="17"/>
      <c r="B15" s="27"/>
      <c r="C15" s="27"/>
      <c r="D15" s="27"/>
      <c r="E15" s="35"/>
      <c r="F15" s="36"/>
      <c r="G15" s="42"/>
      <c r="H15" s="38"/>
      <c r="I15" s="36"/>
      <c r="J15" s="38"/>
      <c r="K15" s="38"/>
      <c r="L15" s="38"/>
      <c r="M15" s="39"/>
      <c r="N15" s="25"/>
      <c r="P15" s="41"/>
    </row>
    <row r="16" spans="1:19" ht="4.3499999999999996" customHeight="1" x14ac:dyDescent="0.2">
      <c r="A16" s="17"/>
      <c r="B16" s="43"/>
      <c r="C16" s="44"/>
      <c r="D16" s="32"/>
      <c r="E16" s="32"/>
      <c r="F16" s="20"/>
      <c r="G16" s="20"/>
      <c r="H16" s="32"/>
      <c r="I16" s="20"/>
      <c r="J16" s="20"/>
      <c r="K16" s="20"/>
      <c r="L16" s="45"/>
      <c r="M16" s="46"/>
      <c r="N16" s="25"/>
      <c r="P16" s="41"/>
    </row>
    <row r="17" spans="1:16" x14ac:dyDescent="0.2">
      <c r="A17" s="17"/>
      <c r="B17" s="26" t="s">
        <v>23</v>
      </c>
      <c r="C17" s="27"/>
      <c r="D17" s="27"/>
      <c r="E17" s="35"/>
      <c r="F17" s="36"/>
      <c r="G17" s="37"/>
      <c r="H17" s="38"/>
      <c r="I17" s="36"/>
      <c r="J17" s="37"/>
      <c r="K17" s="37"/>
      <c r="L17" s="38"/>
      <c r="M17" s="39"/>
      <c r="N17" s="25"/>
      <c r="P17" s="41"/>
    </row>
    <row r="18" spans="1:16" x14ac:dyDescent="0.2">
      <c r="A18" s="17"/>
      <c r="B18" s="26"/>
      <c r="C18" s="27"/>
      <c r="D18" s="27"/>
      <c r="E18" s="35"/>
      <c r="F18" s="36"/>
      <c r="G18" s="38"/>
      <c r="H18" s="38"/>
      <c r="I18" s="36"/>
      <c r="J18" s="38"/>
      <c r="K18" s="38"/>
      <c r="L18" s="38"/>
      <c r="M18" s="39"/>
      <c r="N18" s="25"/>
      <c r="P18" s="41"/>
    </row>
    <row r="19" spans="1:16" x14ac:dyDescent="0.2">
      <c r="A19" s="17"/>
      <c r="B19" s="27"/>
      <c r="C19" s="27" t="s">
        <v>24</v>
      </c>
      <c r="D19" s="27" t="s">
        <v>25</v>
      </c>
      <c r="E19" s="35" t="s">
        <v>19</v>
      </c>
      <c r="F19" s="36"/>
      <c r="G19" s="38">
        <f>+G11</f>
        <v>27.536999999999999</v>
      </c>
      <c r="H19" s="38">
        <v>93.587000000000003</v>
      </c>
      <c r="I19" s="36"/>
      <c r="J19" s="38">
        <f t="shared" ref="J19:J22" si="1">G19+H19</f>
        <v>121.124</v>
      </c>
      <c r="K19" s="38">
        <v>116.584</v>
      </c>
      <c r="L19" s="38">
        <f>+J19-K19</f>
        <v>4.539999999999992</v>
      </c>
      <c r="M19" s="39">
        <f>+J19/K19-1</f>
        <v>3.8941878816990183E-2</v>
      </c>
      <c r="N19" s="25"/>
      <c r="P19" s="41"/>
    </row>
    <row r="20" spans="1:16" x14ac:dyDescent="0.2">
      <c r="A20" s="17"/>
      <c r="B20" s="27"/>
      <c r="C20" s="27" t="s">
        <v>26</v>
      </c>
      <c r="D20" s="27" t="s">
        <v>25</v>
      </c>
      <c r="E20" s="35" t="s">
        <v>21</v>
      </c>
      <c r="F20" s="36"/>
      <c r="G20" s="38">
        <f>+G11</f>
        <v>27.536999999999999</v>
      </c>
      <c r="H20" s="38">
        <v>136.65299999999999</v>
      </c>
      <c r="I20" s="36"/>
      <c r="J20" s="38">
        <f t="shared" si="1"/>
        <v>164.19</v>
      </c>
      <c r="K20" s="38">
        <v>159.245</v>
      </c>
      <c r="L20" s="38">
        <f>+J20-K20</f>
        <v>4.9449999999999932</v>
      </c>
      <c r="M20" s="39">
        <f>+J20/K20-1</f>
        <v>3.1052780307073924E-2</v>
      </c>
      <c r="N20" s="25"/>
      <c r="P20" s="41"/>
    </row>
    <row r="21" spans="1:16" x14ac:dyDescent="0.2">
      <c r="A21" s="17"/>
      <c r="B21" s="27"/>
      <c r="C21" s="27" t="s">
        <v>27</v>
      </c>
      <c r="D21" s="27" t="s">
        <v>28</v>
      </c>
      <c r="E21" s="35" t="s">
        <v>19</v>
      </c>
      <c r="F21" s="36"/>
      <c r="G21" s="38">
        <v>0</v>
      </c>
      <c r="H21" s="38">
        <v>93.587000000000003</v>
      </c>
      <c r="I21" s="36"/>
      <c r="J21" s="38">
        <f t="shared" si="1"/>
        <v>93.587000000000003</v>
      </c>
      <c r="K21" s="38">
        <v>92.671000000000006</v>
      </c>
      <c r="L21" s="38">
        <f>+J21-K21</f>
        <v>0.91599999999999682</v>
      </c>
      <c r="M21" s="39">
        <f>+J21/K21-1</f>
        <v>9.8844298647904338E-3</v>
      </c>
      <c r="N21" s="25"/>
      <c r="P21" s="41"/>
    </row>
    <row r="22" spans="1:16" x14ac:dyDescent="0.2">
      <c r="A22" s="17"/>
      <c r="B22" s="27"/>
      <c r="C22" s="27"/>
      <c r="D22" s="27" t="s">
        <v>28</v>
      </c>
      <c r="E22" s="35" t="s">
        <v>21</v>
      </c>
      <c r="F22" s="36"/>
      <c r="G22" s="38">
        <v>0</v>
      </c>
      <c r="H22" s="38">
        <v>136.65299999999999</v>
      </c>
      <c r="I22" s="36"/>
      <c r="J22" s="38">
        <f t="shared" si="1"/>
        <v>136.65299999999999</v>
      </c>
      <c r="K22" s="38">
        <v>135.33199999999999</v>
      </c>
      <c r="L22" s="38">
        <f>+J22-K22</f>
        <v>1.320999999999998</v>
      </c>
      <c r="M22" s="39">
        <f>+J22/K22-1</f>
        <v>9.7611799131025467E-3</v>
      </c>
      <c r="N22" s="25"/>
      <c r="P22" s="41"/>
    </row>
    <row r="23" spans="1:16" x14ac:dyDescent="0.2">
      <c r="A23" s="17"/>
      <c r="B23" s="27"/>
      <c r="C23" s="27"/>
      <c r="D23" s="27"/>
      <c r="E23" s="35"/>
      <c r="F23" s="36"/>
      <c r="G23" s="42"/>
      <c r="H23" s="38"/>
      <c r="I23" s="36"/>
      <c r="J23" s="38"/>
      <c r="K23" s="38"/>
      <c r="L23" s="38"/>
      <c r="M23" s="39"/>
      <c r="N23" s="25"/>
      <c r="P23" s="41"/>
    </row>
    <row r="24" spans="1:16" ht="6" customHeight="1" x14ac:dyDescent="0.2">
      <c r="A24" s="17"/>
      <c r="B24" s="43"/>
      <c r="C24" s="44"/>
      <c r="D24" s="32"/>
      <c r="E24" s="32"/>
      <c r="F24" s="20"/>
      <c r="G24" s="47"/>
      <c r="H24" s="32"/>
      <c r="I24" s="20"/>
      <c r="J24" s="20"/>
      <c r="K24" s="20"/>
      <c r="L24" s="45"/>
      <c r="M24" s="46"/>
      <c r="N24" s="25"/>
      <c r="P24" s="41"/>
    </row>
    <row r="25" spans="1:16" x14ac:dyDescent="0.2">
      <c r="A25" s="17"/>
      <c r="B25" s="26" t="s">
        <v>29</v>
      </c>
      <c r="C25" s="27"/>
      <c r="D25" s="27"/>
      <c r="E25" s="35"/>
      <c r="F25" s="36"/>
      <c r="G25" s="38"/>
      <c r="H25" s="38"/>
      <c r="I25" s="36"/>
      <c r="J25" s="37"/>
      <c r="K25" s="37"/>
      <c r="L25" s="38"/>
      <c r="M25" s="39"/>
      <c r="N25" s="25"/>
      <c r="P25" s="41"/>
    </row>
    <row r="26" spans="1:16" x14ac:dyDescent="0.2">
      <c r="A26" s="17"/>
      <c r="B26" s="26"/>
      <c r="C26" s="27"/>
      <c r="D26" s="27"/>
      <c r="E26" s="35"/>
      <c r="F26" s="36"/>
      <c r="G26" s="38"/>
      <c r="H26" s="38"/>
      <c r="I26" s="36"/>
      <c r="J26" s="38"/>
      <c r="K26" s="38"/>
      <c r="L26" s="38"/>
      <c r="M26" s="39"/>
      <c r="N26" s="25"/>
      <c r="P26" s="41"/>
    </row>
    <row r="27" spans="1:16" x14ac:dyDescent="0.2">
      <c r="A27" s="17"/>
      <c r="B27" s="27"/>
      <c r="C27" s="27" t="s">
        <v>30</v>
      </c>
      <c r="D27" s="27" t="s">
        <v>31</v>
      </c>
      <c r="E27" s="35" t="s">
        <v>19</v>
      </c>
      <c r="F27" s="36"/>
      <c r="G27" s="38">
        <f>G11</f>
        <v>27.536999999999999</v>
      </c>
      <c r="H27" s="38">
        <v>93.587000000000003</v>
      </c>
      <c r="I27" s="36"/>
      <c r="J27" s="38">
        <f t="shared" ref="J27:J30" si="2">G27+H27</f>
        <v>121.124</v>
      </c>
      <c r="K27" s="38">
        <v>116.584</v>
      </c>
      <c r="L27" s="38">
        <f>+J27-K27</f>
        <v>4.539999999999992</v>
      </c>
      <c r="M27" s="39">
        <f>+J27/K27-1</f>
        <v>3.8941878816990183E-2</v>
      </c>
      <c r="N27" s="25"/>
      <c r="P27" s="41"/>
    </row>
    <row r="28" spans="1:16" x14ac:dyDescent="0.2">
      <c r="A28" s="17"/>
      <c r="B28" s="27"/>
      <c r="C28" s="27" t="s">
        <v>32</v>
      </c>
      <c r="D28" s="27" t="s">
        <v>31</v>
      </c>
      <c r="E28" s="35" t="s">
        <v>21</v>
      </c>
      <c r="F28" s="36"/>
      <c r="G28" s="38">
        <f>G11</f>
        <v>27.536999999999999</v>
      </c>
      <c r="H28" s="38">
        <v>136.65299999999999</v>
      </c>
      <c r="I28" s="36"/>
      <c r="J28" s="38">
        <f t="shared" si="2"/>
        <v>164.19</v>
      </c>
      <c r="K28" s="38">
        <v>159.245</v>
      </c>
      <c r="L28" s="38">
        <f>+J28-K28</f>
        <v>4.9449999999999932</v>
      </c>
      <c r="M28" s="39">
        <f>+J28/K28-1</f>
        <v>3.1052780307073924E-2</v>
      </c>
      <c r="N28" s="25"/>
      <c r="P28" s="41"/>
    </row>
    <row r="29" spans="1:16" x14ac:dyDescent="0.2">
      <c r="A29" s="17"/>
      <c r="B29" s="27"/>
      <c r="C29" s="27"/>
      <c r="D29" s="27" t="s">
        <v>33</v>
      </c>
      <c r="E29" s="35" t="s">
        <v>19</v>
      </c>
      <c r="F29" s="36"/>
      <c r="G29" s="38">
        <v>0</v>
      </c>
      <c r="H29" s="38">
        <v>93.587000000000003</v>
      </c>
      <c r="I29" s="36"/>
      <c r="J29" s="38">
        <f t="shared" si="2"/>
        <v>93.587000000000003</v>
      </c>
      <c r="K29" s="38">
        <v>92.671000000000006</v>
      </c>
      <c r="L29" s="38">
        <f>+J29-K29</f>
        <v>0.91599999999999682</v>
      </c>
      <c r="M29" s="39">
        <f>+J29/K29-1</f>
        <v>9.8844298647904338E-3</v>
      </c>
      <c r="N29" s="25"/>
      <c r="P29" s="41"/>
    </row>
    <row r="30" spans="1:16" x14ac:dyDescent="0.2">
      <c r="A30" s="17"/>
      <c r="B30" s="27"/>
      <c r="C30" s="27"/>
      <c r="D30" s="27" t="s">
        <v>33</v>
      </c>
      <c r="E30" s="35" t="s">
        <v>21</v>
      </c>
      <c r="F30" s="36"/>
      <c r="G30" s="38">
        <v>0</v>
      </c>
      <c r="H30" s="38">
        <v>136.65299999999999</v>
      </c>
      <c r="I30" s="36"/>
      <c r="J30" s="38">
        <f t="shared" si="2"/>
        <v>136.65299999999999</v>
      </c>
      <c r="K30" s="38">
        <v>135.33199999999999</v>
      </c>
      <c r="L30" s="38">
        <f>+J30-K30</f>
        <v>1.320999999999998</v>
      </c>
      <c r="M30" s="39">
        <f>+J30/K30-1</f>
        <v>9.7611799131025467E-3</v>
      </c>
      <c r="N30" s="25"/>
      <c r="P30" s="41"/>
    </row>
    <row r="31" spans="1:16" x14ac:dyDescent="0.2">
      <c r="A31" s="17"/>
      <c r="B31" s="27"/>
      <c r="C31" s="27"/>
      <c r="D31" s="27"/>
      <c r="E31" s="35"/>
      <c r="F31" s="36"/>
      <c r="G31" s="38"/>
      <c r="H31" s="38"/>
      <c r="I31" s="36"/>
      <c r="J31" s="38"/>
      <c r="K31" s="38"/>
      <c r="L31" s="38"/>
      <c r="M31" s="39"/>
      <c r="N31" s="25"/>
      <c r="P31" s="41"/>
    </row>
    <row r="32" spans="1:16" x14ac:dyDescent="0.2">
      <c r="A32" s="17"/>
      <c r="B32" s="27"/>
      <c r="C32" s="27" t="s">
        <v>34</v>
      </c>
      <c r="D32" s="27" t="s">
        <v>35</v>
      </c>
      <c r="E32" s="35" t="s">
        <v>36</v>
      </c>
      <c r="F32" s="36"/>
      <c r="G32" s="38">
        <f>G11</f>
        <v>27.536999999999999</v>
      </c>
      <c r="H32" s="38">
        <f>H28</f>
        <v>136.65299999999999</v>
      </c>
      <c r="I32" s="36"/>
      <c r="J32" s="38">
        <f>G32+H32</f>
        <v>164.19</v>
      </c>
      <c r="K32" s="38">
        <v>159.245</v>
      </c>
      <c r="L32" s="38">
        <f>+J32-K32</f>
        <v>4.9449999999999932</v>
      </c>
      <c r="M32" s="39">
        <f>+J32/K32-1</f>
        <v>3.1052780307073924E-2</v>
      </c>
      <c r="N32" s="25"/>
      <c r="P32" s="41"/>
    </row>
    <row r="33" spans="1:17" x14ac:dyDescent="0.2">
      <c r="A33" s="17"/>
      <c r="B33" s="27"/>
      <c r="C33" s="27" t="s">
        <v>37</v>
      </c>
      <c r="D33" s="27" t="s">
        <v>38</v>
      </c>
      <c r="E33" s="35" t="s">
        <v>36</v>
      </c>
      <c r="F33" s="36"/>
      <c r="G33" s="38">
        <v>0</v>
      </c>
      <c r="H33" s="38">
        <f>H30</f>
        <v>136.65299999999999</v>
      </c>
      <c r="I33" s="36"/>
      <c r="J33" s="38">
        <f>G33+H33</f>
        <v>136.65299999999999</v>
      </c>
      <c r="K33" s="38">
        <v>135.33199999999999</v>
      </c>
      <c r="L33" s="38">
        <f>+J33-K33</f>
        <v>1.320999999999998</v>
      </c>
      <c r="M33" s="39">
        <f>+J33/K33-1</f>
        <v>9.7611799131025467E-3</v>
      </c>
      <c r="N33" s="25"/>
      <c r="P33" s="41"/>
    </row>
    <row r="34" spans="1:17" x14ac:dyDescent="0.2">
      <c r="A34" s="17"/>
      <c r="B34" s="27"/>
      <c r="C34" s="27"/>
      <c r="D34" s="27"/>
      <c r="E34" s="35"/>
      <c r="F34" s="36"/>
      <c r="G34" s="42"/>
      <c r="H34" s="38"/>
      <c r="I34" s="36"/>
      <c r="J34" s="42"/>
      <c r="K34" s="42"/>
      <c r="L34" s="38"/>
      <c r="M34" s="39"/>
      <c r="N34" s="25"/>
      <c r="P34" s="41"/>
    </row>
    <row r="35" spans="1:17" ht="6.6" customHeight="1" x14ac:dyDescent="0.2">
      <c r="A35" s="17"/>
      <c r="B35" s="43"/>
      <c r="C35" s="44"/>
      <c r="D35" s="32"/>
      <c r="E35" s="32"/>
      <c r="F35" s="20"/>
      <c r="G35" s="20"/>
      <c r="H35" s="32"/>
      <c r="I35" s="20"/>
      <c r="J35" s="20"/>
      <c r="K35" s="20"/>
      <c r="L35" s="45"/>
      <c r="M35" s="48"/>
      <c r="N35" s="25"/>
      <c r="P35" s="41"/>
    </row>
    <row r="36" spans="1:17" x14ac:dyDescent="0.2">
      <c r="A36" s="17"/>
      <c r="B36" s="26" t="s">
        <v>39</v>
      </c>
      <c r="C36" s="27"/>
      <c r="D36" s="27"/>
      <c r="E36" s="35"/>
      <c r="F36" s="36"/>
      <c r="G36" s="37"/>
      <c r="H36" s="38"/>
      <c r="I36" s="36"/>
      <c r="J36" s="37"/>
      <c r="K36" s="37"/>
      <c r="L36" s="38"/>
      <c r="M36" s="39"/>
      <c r="N36" s="25"/>
      <c r="P36" s="41"/>
    </row>
    <row r="37" spans="1:17" x14ac:dyDescent="0.2">
      <c r="A37" s="17"/>
      <c r="B37" s="26"/>
      <c r="C37" s="27"/>
      <c r="D37" s="27"/>
      <c r="E37" s="35"/>
      <c r="F37" s="36"/>
      <c r="G37" s="38"/>
      <c r="H37" s="38"/>
      <c r="I37" s="36"/>
      <c r="J37" s="38"/>
      <c r="K37" s="38"/>
      <c r="L37" s="38"/>
      <c r="M37" s="39"/>
      <c r="N37" s="25"/>
      <c r="P37" s="41"/>
    </row>
    <row r="38" spans="1:17" x14ac:dyDescent="0.2">
      <c r="A38" s="17"/>
      <c r="B38" s="27"/>
      <c r="C38" s="27" t="s">
        <v>40</v>
      </c>
      <c r="D38" s="27" t="s">
        <v>41</v>
      </c>
      <c r="E38" s="35" t="s">
        <v>19</v>
      </c>
      <c r="F38" s="36"/>
      <c r="G38" s="38">
        <f>G11</f>
        <v>27.536999999999999</v>
      </c>
      <c r="H38" s="38">
        <v>59.896999999999998</v>
      </c>
      <c r="I38" s="36"/>
      <c r="J38" s="38">
        <f t="shared" ref="J38:J41" si="3">G38+H38</f>
        <v>87.433999999999997</v>
      </c>
      <c r="K38" s="38">
        <v>83.81</v>
      </c>
      <c r="L38" s="38">
        <f>+J38-K38</f>
        <v>3.6239999999999952</v>
      </c>
      <c r="M38" s="39">
        <f>+J38/K38-1</f>
        <v>4.3240663405321511E-2</v>
      </c>
      <c r="N38" s="25"/>
      <c r="P38" s="41"/>
    </row>
    <row r="39" spans="1:17" x14ac:dyDescent="0.2">
      <c r="A39" s="17"/>
      <c r="B39" s="27"/>
      <c r="C39" s="27" t="s">
        <v>32</v>
      </c>
      <c r="D39" s="27" t="s">
        <v>41</v>
      </c>
      <c r="E39" s="35" t="s">
        <v>21</v>
      </c>
      <c r="F39" s="36"/>
      <c r="G39" s="38">
        <f>G11</f>
        <v>27.536999999999999</v>
      </c>
      <c r="H39" s="38">
        <v>83.831000000000003</v>
      </c>
      <c r="I39" s="36"/>
      <c r="J39" s="38">
        <f t="shared" si="3"/>
        <v>111.36799999999999</v>
      </c>
      <c r="K39" s="38">
        <v>107.81</v>
      </c>
      <c r="L39" s="38">
        <f>+J39-K39</f>
        <v>3.5579999999999927</v>
      </c>
      <c r="M39" s="39">
        <f>+J39/K39-1</f>
        <v>3.3002504405899247E-2</v>
      </c>
      <c r="N39" s="25"/>
      <c r="P39" s="41"/>
    </row>
    <row r="40" spans="1:17" x14ac:dyDescent="0.2">
      <c r="A40" s="17"/>
      <c r="B40" s="27"/>
      <c r="C40" s="27"/>
      <c r="D40" s="27" t="s">
        <v>42</v>
      </c>
      <c r="E40" s="35" t="s">
        <v>19</v>
      </c>
      <c r="F40" s="36"/>
      <c r="G40" s="38">
        <v>0</v>
      </c>
      <c r="H40" s="38">
        <v>59.896999999999998</v>
      </c>
      <c r="I40" s="36"/>
      <c r="J40" s="38">
        <f t="shared" si="3"/>
        <v>59.896999999999998</v>
      </c>
      <c r="K40" s="38">
        <v>59.896999999999998</v>
      </c>
      <c r="L40" s="38">
        <f>+J40-K40</f>
        <v>0</v>
      </c>
      <c r="M40" s="39">
        <f>+J40/K40-1</f>
        <v>0</v>
      </c>
      <c r="N40" s="25"/>
      <c r="P40" s="41"/>
    </row>
    <row r="41" spans="1:17" x14ac:dyDescent="0.2">
      <c r="A41" s="17"/>
      <c r="B41" s="27"/>
      <c r="C41" s="27"/>
      <c r="D41" s="27" t="s">
        <v>42</v>
      </c>
      <c r="E41" s="35" t="s">
        <v>21</v>
      </c>
      <c r="F41" s="36"/>
      <c r="G41" s="38">
        <v>0</v>
      </c>
      <c r="H41" s="38">
        <v>83.831000000000003</v>
      </c>
      <c r="I41" s="36"/>
      <c r="J41" s="38">
        <f t="shared" si="3"/>
        <v>83.831000000000003</v>
      </c>
      <c r="K41" s="38">
        <v>83.897000000000006</v>
      </c>
      <c r="L41" s="38">
        <f>+J41-K41</f>
        <v>-6.6000000000002501E-2</v>
      </c>
      <c r="M41" s="39">
        <f>+J41/K41-1</f>
        <v>-7.8667890389405581E-4</v>
      </c>
      <c r="N41" s="25"/>
      <c r="P41" s="41"/>
    </row>
    <row r="42" spans="1:17" x14ac:dyDescent="0.2">
      <c r="A42" s="17"/>
      <c r="B42" s="27"/>
      <c r="C42" s="27"/>
      <c r="D42" s="27"/>
      <c r="E42" s="35"/>
      <c r="F42" s="36"/>
      <c r="G42" s="38"/>
      <c r="H42" s="38"/>
      <c r="I42" s="36"/>
      <c r="J42" s="38"/>
      <c r="K42" s="38"/>
      <c r="L42" s="38"/>
      <c r="M42" s="39"/>
      <c r="N42" s="25"/>
      <c r="P42" s="41"/>
    </row>
    <row r="43" spans="1:17" x14ac:dyDescent="0.2">
      <c r="A43" s="17"/>
      <c r="B43" s="27"/>
      <c r="C43" s="27" t="s">
        <v>43</v>
      </c>
      <c r="D43" s="27" t="s">
        <v>44</v>
      </c>
      <c r="E43" s="35" t="s">
        <v>36</v>
      </c>
      <c r="F43" s="36"/>
      <c r="G43" s="38">
        <f>G11</f>
        <v>27.536999999999999</v>
      </c>
      <c r="H43" s="38">
        <f>H39</f>
        <v>83.831000000000003</v>
      </c>
      <c r="I43" s="36"/>
      <c r="J43" s="38">
        <f>G43+H43</f>
        <v>111.36799999999999</v>
      </c>
      <c r="K43" s="38">
        <v>107.81</v>
      </c>
      <c r="L43" s="38">
        <f>+J43-K43</f>
        <v>3.5579999999999927</v>
      </c>
      <c r="M43" s="39">
        <f>+J43/K43-1</f>
        <v>3.3002504405899247E-2</v>
      </c>
      <c r="N43" s="25"/>
      <c r="P43" s="41"/>
    </row>
    <row r="44" spans="1:17" x14ac:dyDescent="0.2">
      <c r="A44" s="17"/>
      <c r="B44" s="27"/>
      <c r="C44" s="27" t="s">
        <v>45</v>
      </c>
      <c r="D44" s="27" t="s">
        <v>46</v>
      </c>
      <c r="E44" s="35" t="s">
        <v>36</v>
      </c>
      <c r="F44" s="36"/>
      <c r="G44" s="38">
        <v>0</v>
      </c>
      <c r="H44" s="38">
        <f>H41</f>
        <v>83.831000000000003</v>
      </c>
      <c r="I44" s="36"/>
      <c r="J44" s="38">
        <f>G44+H44</f>
        <v>83.831000000000003</v>
      </c>
      <c r="K44" s="38">
        <v>83.897000000000006</v>
      </c>
      <c r="L44" s="38">
        <f>+J44-K44</f>
        <v>-6.6000000000002501E-2</v>
      </c>
      <c r="M44" s="39">
        <f>+J44/K44-1</f>
        <v>-7.8667890389405581E-4</v>
      </c>
      <c r="N44" s="25"/>
      <c r="P44" s="41"/>
    </row>
    <row r="45" spans="1:17" x14ac:dyDescent="0.2">
      <c r="A45" s="17"/>
      <c r="B45" s="27"/>
      <c r="C45" s="27"/>
      <c r="D45" s="27"/>
      <c r="E45" s="35"/>
      <c r="F45" s="36"/>
      <c r="G45" s="42"/>
      <c r="H45" s="38"/>
      <c r="I45" s="36"/>
      <c r="J45" s="42"/>
      <c r="K45" s="42"/>
      <c r="L45" s="38"/>
      <c r="M45" s="39"/>
      <c r="N45" s="25"/>
      <c r="O45" s="8"/>
      <c r="P45" s="41"/>
      <c r="Q45" s="8"/>
    </row>
    <row r="46" spans="1:17" ht="7.35" customHeight="1" x14ac:dyDescent="0.2">
      <c r="A46" s="17"/>
      <c r="B46" s="43"/>
      <c r="C46" s="44"/>
      <c r="D46" s="32"/>
      <c r="E46" s="32"/>
      <c r="F46" s="20"/>
      <c r="G46" s="20"/>
      <c r="H46" s="32"/>
      <c r="I46" s="20"/>
      <c r="J46" s="20"/>
      <c r="K46" s="20"/>
      <c r="L46" s="45"/>
      <c r="M46" s="48"/>
      <c r="N46" s="25"/>
      <c r="P46" s="41"/>
    </row>
    <row r="47" spans="1:17" x14ac:dyDescent="0.2">
      <c r="A47" s="17"/>
      <c r="B47" s="26" t="s">
        <v>47</v>
      </c>
      <c r="C47" s="27"/>
      <c r="D47" s="27"/>
      <c r="E47" s="35"/>
      <c r="F47" s="36"/>
      <c r="G47" s="37"/>
      <c r="H47" s="38"/>
      <c r="I47" s="36"/>
      <c r="J47" s="37"/>
      <c r="K47" s="37"/>
      <c r="L47" s="38"/>
      <c r="M47" s="39"/>
      <c r="N47" s="25"/>
      <c r="P47" s="41"/>
    </row>
    <row r="48" spans="1:17" x14ac:dyDescent="0.2">
      <c r="A48" s="17"/>
      <c r="B48" s="26"/>
      <c r="C48" s="27"/>
      <c r="D48" s="27"/>
      <c r="E48" s="35"/>
      <c r="F48" s="36"/>
      <c r="G48" s="38"/>
      <c r="H48" s="38"/>
      <c r="I48" s="36"/>
      <c r="J48" s="38"/>
      <c r="K48" s="38"/>
      <c r="L48" s="38"/>
      <c r="M48" s="39"/>
      <c r="N48" s="25"/>
      <c r="P48" s="41"/>
    </row>
    <row r="49" spans="1:17" x14ac:dyDescent="0.2">
      <c r="A49" s="17"/>
      <c r="B49" s="27"/>
      <c r="C49" s="27" t="s">
        <v>48</v>
      </c>
      <c r="D49" s="27" t="s">
        <v>49</v>
      </c>
      <c r="E49" s="35" t="s">
        <v>50</v>
      </c>
      <c r="F49" s="36"/>
      <c r="G49" s="38">
        <f>G11</f>
        <v>27.536999999999999</v>
      </c>
      <c r="H49" s="38">
        <v>93.587000000000003</v>
      </c>
      <c r="I49" s="36"/>
      <c r="J49" s="38">
        <f t="shared" ref="J49:J52" si="4">G49+H49</f>
        <v>121.124</v>
      </c>
      <c r="K49" s="38">
        <v>116.584</v>
      </c>
      <c r="L49" s="38">
        <f>+J49-K49</f>
        <v>4.539999999999992</v>
      </c>
      <c r="M49" s="39">
        <f>+J49/K49-1</f>
        <v>3.8941878816990183E-2</v>
      </c>
      <c r="N49" s="25"/>
      <c r="P49" s="41"/>
    </row>
    <row r="50" spans="1:17" x14ac:dyDescent="0.2">
      <c r="A50" s="17"/>
      <c r="B50" s="27"/>
      <c r="C50" s="27" t="s">
        <v>32</v>
      </c>
      <c r="D50" s="27" t="s">
        <v>49</v>
      </c>
      <c r="E50" s="35" t="s">
        <v>51</v>
      </c>
      <c r="F50" s="36"/>
      <c r="G50" s="38">
        <f>G11</f>
        <v>27.536999999999999</v>
      </c>
      <c r="H50" s="38">
        <v>136.65299999999999</v>
      </c>
      <c r="I50" s="36"/>
      <c r="J50" s="38">
        <f t="shared" si="4"/>
        <v>164.19</v>
      </c>
      <c r="K50" s="38">
        <v>159.245</v>
      </c>
      <c r="L50" s="38">
        <f>+J50-K50</f>
        <v>4.9449999999999932</v>
      </c>
      <c r="M50" s="39">
        <f>+J50/K50-1</f>
        <v>3.1052780307073924E-2</v>
      </c>
      <c r="N50" s="25"/>
      <c r="P50" s="41"/>
    </row>
    <row r="51" spans="1:17" x14ac:dyDescent="0.2">
      <c r="A51" s="17"/>
      <c r="B51" s="27"/>
      <c r="C51" s="27"/>
      <c r="D51" s="27" t="s">
        <v>52</v>
      </c>
      <c r="E51" s="35" t="s">
        <v>50</v>
      </c>
      <c r="F51" s="36"/>
      <c r="G51" s="38">
        <v>0</v>
      </c>
      <c r="H51" s="38">
        <v>93.587000000000003</v>
      </c>
      <c r="I51" s="36"/>
      <c r="J51" s="38">
        <f t="shared" si="4"/>
        <v>93.587000000000003</v>
      </c>
      <c r="K51" s="38">
        <v>92.671000000000006</v>
      </c>
      <c r="L51" s="38">
        <f>+J51-K51</f>
        <v>0.91599999999999682</v>
      </c>
      <c r="M51" s="39">
        <f>+J51/K51-1</f>
        <v>9.8844298647904338E-3</v>
      </c>
      <c r="N51" s="25"/>
      <c r="P51" s="41"/>
    </row>
    <row r="52" spans="1:17" x14ac:dyDescent="0.2">
      <c r="A52" s="17"/>
      <c r="B52" s="27"/>
      <c r="C52" s="27"/>
      <c r="D52" s="27" t="s">
        <v>52</v>
      </c>
      <c r="E52" s="35" t="s">
        <v>51</v>
      </c>
      <c r="F52" s="36"/>
      <c r="G52" s="38">
        <v>0</v>
      </c>
      <c r="H52" s="38">
        <v>136.65299999999999</v>
      </c>
      <c r="I52" s="36"/>
      <c r="J52" s="38">
        <f t="shared" si="4"/>
        <v>136.65299999999999</v>
      </c>
      <c r="K52" s="38">
        <v>135.33199999999999</v>
      </c>
      <c r="L52" s="38">
        <f>+J52-K52</f>
        <v>1.320999999999998</v>
      </c>
      <c r="M52" s="39">
        <f>+J52/K52-1</f>
        <v>9.7611799131025467E-3</v>
      </c>
      <c r="N52" s="25"/>
      <c r="P52" s="41"/>
    </row>
    <row r="53" spans="1:17" x14ac:dyDescent="0.2">
      <c r="A53" s="17"/>
      <c r="B53" s="27"/>
      <c r="C53" s="27"/>
      <c r="D53" s="27"/>
      <c r="E53" s="35"/>
      <c r="F53" s="36"/>
      <c r="G53" s="42"/>
      <c r="H53" s="38"/>
      <c r="I53" s="36"/>
      <c r="J53" s="42"/>
      <c r="K53" s="42"/>
      <c r="L53" s="38"/>
      <c r="M53" s="39"/>
      <c r="N53" s="25"/>
      <c r="P53" s="41"/>
    </row>
    <row r="54" spans="1:17" ht="7.35" customHeight="1" x14ac:dyDescent="0.2">
      <c r="A54" s="17"/>
      <c r="B54" s="43"/>
      <c r="C54" s="44"/>
      <c r="D54" s="32"/>
      <c r="E54" s="32"/>
      <c r="F54" s="20"/>
      <c r="G54" s="20"/>
      <c r="H54" s="32"/>
      <c r="I54" s="20"/>
      <c r="J54" s="20"/>
      <c r="K54" s="20"/>
      <c r="L54" s="45"/>
      <c r="M54" s="48"/>
      <c r="N54" s="25"/>
      <c r="P54" s="41"/>
    </row>
    <row r="55" spans="1:17" x14ac:dyDescent="0.2">
      <c r="A55" s="17"/>
      <c r="B55" s="26" t="s">
        <v>53</v>
      </c>
      <c r="C55" s="27"/>
      <c r="D55" s="27"/>
      <c r="E55" s="35"/>
      <c r="F55" s="36"/>
      <c r="G55" s="37"/>
      <c r="H55" s="37"/>
      <c r="I55" s="36"/>
      <c r="J55" s="37"/>
      <c r="K55" s="37"/>
      <c r="L55" s="37"/>
      <c r="M55" s="39"/>
      <c r="N55" s="25"/>
      <c r="P55" s="41"/>
    </row>
    <row r="56" spans="1:17" x14ac:dyDescent="0.2">
      <c r="A56" s="17"/>
      <c r="B56" s="26"/>
      <c r="C56" s="27"/>
      <c r="D56" s="27"/>
      <c r="E56" s="35"/>
      <c r="F56" s="36"/>
      <c r="G56" s="38"/>
      <c r="H56" s="38"/>
      <c r="I56" s="36"/>
      <c r="J56" s="38"/>
      <c r="K56" s="38"/>
      <c r="L56" s="38"/>
      <c r="M56" s="39"/>
      <c r="N56" s="25"/>
      <c r="P56" s="41"/>
    </row>
    <row r="57" spans="1:17" x14ac:dyDescent="0.2">
      <c r="A57" s="17"/>
      <c r="B57" s="27"/>
      <c r="C57" s="27" t="s">
        <v>54</v>
      </c>
      <c r="D57" s="27" t="s">
        <v>55</v>
      </c>
      <c r="E57" s="35" t="s">
        <v>36</v>
      </c>
      <c r="F57" s="36"/>
      <c r="G57" s="38">
        <f>G11</f>
        <v>27.536999999999999</v>
      </c>
      <c r="H57" s="38">
        <v>58.616999999999997</v>
      </c>
      <c r="I57" s="36"/>
      <c r="J57" s="38">
        <f>G57+H57</f>
        <v>86.153999999999996</v>
      </c>
      <c r="K57" s="38">
        <v>82.16</v>
      </c>
      <c r="L57" s="38">
        <f>+J57-K57</f>
        <v>3.9939999999999998</v>
      </c>
      <c r="M57" s="39">
        <f>+J57/K57-1</f>
        <v>4.8612463485881108E-2</v>
      </c>
      <c r="N57" s="25"/>
      <c r="P57" s="41"/>
    </row>
    <row r="58" spans="1:17" x14ac:dyDescent="0.2">
      <c r="A58" s="17"/>
      <c r="B58" s="27"/>
      <c r="C58" s="27" t="s">
        <v>56</v>
      </c>
      <c r="D58" s="27" t="s">
        <v>57</v>
      </c>
      <c r="E58" s="35" t="s">
        <v>36</v>
      </c>
      <c r="F58" s="36"/>
      <c r="G58" s="38">
        <v>0</v>
      </c>
      <c r="H58" s="38">
        <v>58.616999999999997</v>
      </c>
      <c r="I58" s="36"/>
      <c r="J58" s="38">
        <f>G58+H58</f>
        <v>58.616999999999997</v>
      </c>
      <c r="K58" s="38">
        <v>58.247</v>
      </c>
      <c r="L58" s="38">
        <f>+J58-K58</f>
        <v>0.36999999999999744</v>
      </c>
      <c r="M58" s="39">
        <f>+J58/K58-1</f>
        <v>6.3522584854154296E-3</v>
      </c>
      <c r="N58" s="25"/>
      <c r="P58" s="41"/>
    </row>
    <row r="59" spans="1:17" x14ac:dyDescent="0.2">
      <c r="A59" s="17"/>
      <c r="B59" s="27"/>
      <c r="C59" s="27"/>
      <c r="D59" s="27"/>
      <c r="E59" s="35"/>
      <c r="F59" s="36"/>
      <c r="G59" s="42"/>
      <c r="H59" s="42"/>
      <c r="I59" s="36"/>
      <c r="J59" s="38"/>
      <c r="K59" s="38"/>
      <c r="L59" s="42"/>
      <c r="M59" s="39"/>
      <c r="N59" s="25"/>
    </row>
    <row r="60" spans="1:17" ht="6" customHeight="1" x14ac:dyDescent="0.2">
      <c r="A60" s="49"/>
      <c r="B60" s="31"/>
      <c r="C60" s="32"/>
      <c r="D60" s="32"/>
      <c r="E60" s="32"/>
      <c r="F60" s="47"/>
      <c r="G60" s="47"/>
      <c r="H60" s="32"/>
      <c r="I60" s="47"/>
      <c r="J60" s="50"/>
      <c r="K60" s="50"/>
      <c r="L60" s="32"/>
      <c r="M60" s="32"/>
      <c r="N60" s="51"/>
      <c r="O60" s="8"/>
      <c r="P60" s="8"/>
      <c r="Q60" s="8"/>
    </row>
    <row r="61" spans="1:17" x14ac:dyDescent="0.2">
      <c r="B61" s="8" t="s">
        <v>58</v>
      </c>
      <c r="C61" s="8"/>
      <c r="D61" s="4"/>
      <c r="L61" s="8"/>
      <c r="M61" s="8"/>
      <c r="N61" s="8"/>
      <c r="O61" s="8"/>
      <c r="P61" s="8"/>
      <c r="Q61" s="8"/>
    </row>
    <row r="62" spans="1:17" x14ac:dyDescent="0.2">
      <c r="B62" s="52"/>
      <c r="C62" s="53"/>
      <c r="D62" s="53"/>
      <c r="E62" s="53"/>
      <c r="F62" s="54"/>
      <c r="G62" s="53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">
      <c r="B63" s="55" t="s">
        <v>59</v>
      </c>
      <c r="C63" s="53"/>
      <c r="D63" s="53"/>
      <c r="E63" s="53"/>
      <c r="F63" s="54"/>
      <c r="G63" s="53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x14ac:dyDescent="0.2">
      <c r="B64" s="55" t="s">
        <v>60</v>
      </c>
      <c r="D64" s="4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2:17" x14ac:dyDescent="0.2">
      <c r="B65" s="55" t="s">
        <v>61</v>
      </c>
      <c r="D65" s="4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2:17" x14ac:dyDescent="0.2">
      <c r="B66" s="55" t="s">
        <v>62</v>
      </c>
      <c r="D66" s="4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2:17" x14ac:dyDescent="0.2">
      <c r="B67" s="55" t="s">
        <v>63</v>
      </c>
      <c r="D67" s="4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2:17" x14ac:dyDescent="0.2">
      <c r="B68" s="52"/>
      <c r="D68" s="4"/>
      <c r="H68" s="8"/>
      <c r="I68" s="8"/>
      <c r="J68" s="8"/>
      <c r="K68" s="8"/>
      <c r="L68" s="8"/>
      <c r="M68" s="8"/>
      <c r="N68" s="8"/>
      <c r="P68" s="8"/>
      <c r="Q68" s="8"/>
    </row>
    <row r="69" spans="2:17" x14ac:dyDescent="0.2">
      <c r="B69" s="52"/>
      <c r="C69" s="56"/>
      <c r="D69" s="57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2:17" x14ac:dyDescent="0.2">
      <c r="B70" s="52"/>
      <c r="C70" s="8"/>
      <c r="D70" s="57"/>
      <c r="E70" s="8"/>
      <c r="F70" s="8"/>
      <c r="G70" s="8"/>
      <c r="H70" s="8"/>
      <c r="I70" s="8"/>
      <c r="J70" s="8"/>
      <c r="K70" s="8"/>
      <c r="L70" s="8"/>
      <c r="M70" s="8"/>
      <c r="N70" s="8"/>
    </row>
  </sheetData>
  <printOptions horizontalCentered="1" verticalCentered="1"/>
  <pageMargins left="0" right="0" top="0" bottom="0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December 1, 2023</vt:lpstr>
      <vt:lpstr>12 month summary</vt:lpstr>
      <vt:lpstr>January 1, 2024</vt:lpstr>
      <vt:lpstr>February 1, 2024</vt:lpstr>
      <vt:lpstr>March 1, 2024</vt:lpstr>
      <vt:lpstr>April 1, 2024</vt:lpstr>
      <vt:lpstr>May 1, 2024</vt:lpstr>
      <vt:lpstr>June 1, 2024</vt:lpstr>
      <vt:lpstr>July 1, 2024</vt:lpstr>
      <vt:lpstr>August 1, 2024</vt:lpstr>
      <vt:lpstr>September 1, 2024</vt:lpstr>
      <vt:lpstr>October 1, 2024</vt:lpstr>
      <vt:lpstr>'April 1, 2024'!Print_Area</vt:lpstr>
      <vt:lpstr>'August 1, 2024'!Print_Area</vt:lpstr>
      <vt:lpstr>'December 1, 2023'!Print_Area</vt:lpstr>
      <vt:lpstr>'February 1, 2024'!Print_Area</vt:lpstr>
      <vt:lpstr>'January 1, 2024'!Print_Area</vt:lpstr>
      <vt:lpstr>'July 1, 2024'!Print_Area</vt:lpstr>
      <vt:lpstr>'June 1, 2024'!Print_Area</vt:lpstr>
      <vt:lpstr>'March 1, 2024'!Print_Area</vt:lpstr>
      <vt:lpstr>'May 1, 2024'!Print_Area</vt:lpstr>
      <vt:lpstr>'October 1, 2024'!Print_Area</vt:lpstr>
      <vt:lpstr>'September 1, 2024'!Print_Area</vt:lpstr>
    </vt:vector>
  </TitlesOfParts>
  <Company>Sempra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Tung, Andrew</dc:creator>
  <cp:lastModifiedBy>Tung, Andrew</cp:lastModifiedBy>
  <dcterms:created xsi:type="dcterms:W3CDTF">2024-01-02T17:36:33Z</dcterms:created>
  <dcterms:modified xsi:type="dcterms:W3CDTF">2024-09-27T20:10:46Z</dcterms:modified>
</cp:coreProperties>
</file>