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ng\OneDrive - Sempra Energy\Documents\Procurement Documents\"/>
    </mc:Choice>
  </mc:AlternateContent>
  <xr:revisionPtr revIDLastSave="15" documentId="8_{DBDBB71D-09B2-4E45-8AB2-1882B5AB02BB}" xr6:coauthVersionLast="44" xr6:coauthVersionMax="44" xr10:uidLastSave="{76E05AFE-804F-4CD0-B744-2EE989AACFE0}"/>
  <bookViews>
    <workbookView xWindow="-110" yWindow="-110" windowWidth="25820" windowHeight="14020" activeTab="4" xr2:uid="{FFD538D9-7056-4849-A18D-F1747564616C}"/>
  </bookViews>
  <sheets>
    <sheet name="December 1, 2019" sheetId="1" r:id="rId1"/>
    <sheet name="12 month summary" sheetId="3" r:id="rId2"/>
    <sheet name="January 1, 2020" sheetId="2" r:id="rId3"/>
    <sheet name="February 1, 2020" sheetId="4" r:id="rId4"/>
    <sheet name="March 1, 2020" sheetId="5" r:id="rId5"/>
  </sheets>
  <definedNames>
    <definedName name="_AMO_UniqueIdentifier" hidden="1">"'85d4127a-4017-4e1e-a7b9-8ac7082c733c'"</definedName>
    <definedName name="_xlnm.Print_Area" localSheetId="0">'December 1, 2019'!$A$1:$P$44</definedName>
    <definedName name="_xlnm.Print_Area" localSheetId="3">'February 1, 2020'!$A$1:$P$44</definedName>
    <definedName name="_xlnm.Print_Area" localSheetId="2">'January 1, 2020'!$A$1:$P$44</definedName>
    <definedName name="_xlnm.Print_Area" localSheetId="4">'March 1, 2020'!$A$1:$P$44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5" l="1"/>
  <c r="O32" i="5" s="1"/>
  <c r="F31" i="5"/>
  <c r="I31" i="5" s="1"/>
  <c r="F30" i="5"/>
  <c r="I30" i="5" s="1"/>
  <c r="O27" i="5"/>
  <c r="I27" i="5"/>
  <c r="M27" i="5" s="1"/>
  <c r="F26" i="5"/>
  <c r="I26" i="5" s="1"/>
  <c r="O22" i="5"/>
  <c r="M22" i="5"/>
  <c r="I22" i="5"/>
  <c r="F19" i="5"/>
  <c r="I19" i="5" s="1"/>
  <c r="M19" i="5" s="1"/>
  <c r="I16" i="5"/>
  <c r="M16" i="5" s="1"/>
  <c r="I15" i="5"/>
  <c r="O15" i="5" s="1"/>
  <c r="O14" i="5"/>
  <c r="I14" i="5"/>
  <c r="M14" i="5" s="1"/>
  <c r="F11" i="5"/>
  <c r="I11" i="5" s="1"/>
  <c r="F10" i="5"/>
  <c r="I10" i="5" s="1"/>
  <c r="I9" i="5"/>
  <c r="M9" i="5" s="1"/>
  <c r="O9" i="5" l="1"/>
  <c r="O11" i="5"/>
  <c r="M11" i="5"/>
  <c r="M30" i="5"/>
  <c r="O30" i="5"/>
  <c r="O26" i="5"/>
  <c r="M26" i="5"/>
  <c r="M31" i="5"/>
  <c r="O31" i="5"/>
  <c r="O10" i="5"/>
  <c r="M10" i="5"/>
  <c r="M15" i="5"/>
  <c r="O16" i="5"/>
  <c r="O19" i="5"/>
  <c r="M32" i="5"/>
  <c r="I32" i="4" l="1"/>
  <c r="O32" i="4" s="1"/>
  <c r="F31" i="4"/>
  <c r="I31" i="4" s="1"/>
  <c r="F30" i="4"/>
  <c r="I30" i="4" s="1"/>
  <c r="O27" i="4"/>
  <c r="I27" i="4"/>
  <c r="M27" i="4" s="1"/>
  <c r="F26" i="4"/>
  <c r="I26" i="4" s="1"/>
  <c r="O22" i="4"/>
  <c r="M22" i="4"/>
  <c r="I22" i="4"/>
  <c r="F19" i="4"/>
  <c r="I19" i="4" s="1"/>
  <c r="O19" i="4" s="1"/>
  <c r="I16" i="4"/>
  <c r="O16" i="4" s="1"/>
  <c r="I15" i="4"/>
  <c r="O15" i="4" s="1"/>
  <c r="O14" i="4"/>
  <c r="I14" i="4"/>
  <c r="M14" i="4" s="1"/>
  <c r="F11" i="4"/>
  <c r="I11" i="4" s="1"/>
  <c r="F10" i="4"/>
  <c r="I10" i="4" s="1"/>
  <c r="I9" i="4"/>
  <c r="O9" i="4" s="1"/>
  <c r="M9" i="4" l="1"/>
  <c r="O11" i="4"/>
  <c r="M11" i="4"/>
  <c r="M30" i="4"/>
  <c r="O30" i="4"/>
  <c r="O26" i="4"/>
  <c r="M26" i="4"/>
  <c r="M31" i="4"/>
  <c r="O31" i="4"/>
  <c r="M10" i="4"/>
  <c r="O10" i="4"/>
  <c r="M16" i="4"/>
  <c r="M19" i="4"/>
  <c r="M15" i="4"/>
  <c r="M32" i="4"/>
  <c r="I32" i="2" l="1"/>
  <c r="O32" i="2" s="1"/>
  <c r="F31" i="2"/>
  <c r="I31" i="2" s="1"/>
  <c r="F30" i="2"/>
  <c r="I30" i="2" s="1"/>
  <c r="O27" i="2"/>
  <c r="I27" i="2"/>
  <c r="M27" i="2" s="1"/>
  <c r="F26" i="2"/>
  <c r="I26" i="2" s="1"/>
  <c r="O22" i="2"/>
  <c r="M22" i="2"/>
  <c r="I22" i="2"/>
  <c r="F19" i="2"/>
  <c r="I19" i="2" s="1"/>
  <c r="O19" i="2" s="1"/>
  <c r="I16" i="2"/>
  <c r="O16" i="2" s="1"/>
  <c r="I15" i="2"/>
  <c r="O15" i="2" s="1"/>
  <c r="I14" i="2"/>
  <c r="M14" i="2" s="1"/>
  <c r="F11" i="2"/>
  <c r="I11" i="2" s="1"/>
  <c r="F10" i="2"/>
  <c r="I10" i="2" s="1"/>
  <c r="I9" i="2"/>
  <c r="O9" i="2" s="1"/>
  <c r="I32" i="1"/>
  <c r="O32" i="1" s="1"/>
  <c r="F31" i="1"/>
  <c r="I31" i="1" s="1"/>
  <c r="F30" i="1"/>
  <c r="I30" i="1" s="1"/>
  <c r="O27" i="1"/>
  <c r="I27" i="1"/>
  <c r="M27" i="1" s="1"/>
  <c r="F26" i="1"/>
  <c r="I26" i="1" s="1"/>
  <c r="O22" i="1"/>
  <c r="M22" i="1"/>
  <c r="I22" i="1"/>
  <c r="I19" i="1"/>
  <c r="O19" i="1" s="1"/>
  <c r="F19" i="1"/>
  <c r="I16" i="1"/>
  <c r="O16" i="1" s="1"/>
  <c r="I15" i="1"/>
  <c r="O15" i="1" s="1"/>
  <c r="O14" i="1"/>
  <c r="I14" i="1"/>
  <c r="M14" i="1" s="1"/>
  <c r="F11" i="1"/>
  <c r="I11" i="1" s="1"/>
  <c r="F10" i="1"/>
  <c r="I10" i="1" s="1"/>
  <c r="O9" i="1"/>
  <c r="M9" i="1"/>
  <c r="I9" i="1"/>
  <c r="O14" i="2" l="1"/>
  <c r="M9" i="2"/>
  <c r="M30" i="2"/>
  <c r="O30" i="2"/>
  <c r="M11" i="2"/>
  <c r="O11" i="2"/>
  <c r="M26" i="2"/>
  <c r="O26" i="2"/>
  <c r="M31" i="2"/>
  <c r="O31" i="2"/>
  <c r="O10" i="2"/>
  <c r="M10" i="2"/>
  <c r="M16" i="2"/>
  <c r="M19" i="2"/>
  <c r="M15" i="2"/>
  <c r="M32" i="2"/>
  <c r="M30" i="1"/>
  <c r="O30" i="1"/>
  <c r="O26" i="1"/>
  <c r="M26" i="1"/>
  <c r="M31" i="1"/>
  <c r="O31" i="1"/>
  <c r="M11" i="1"/>
  <c r="O11" i="1"/>
  <c r="O10" i="1"/>
  <c r="M10" i="1"/>
  <c r="M16" i="1"/>
  <c r="M19" i="1"/>
  <c r="M15" i="1"/>
  <c r="M32" i="1"/>
</calcChain>
</file>

<file path=xl/sharedStrings.xml><?xml version="1.0" encoding="utf-8"?>
<sst xmlns="http://schemas.openxmlformats.org/spreadsheetml/2006/main" count="326" uniqueCount="64">
  <si>
    <t>Southern California Gas Company</t>
  </si>
  <si>
    <t>Commercial &amp; Industrial Rates</t>
  </si>
  <si>
    <t>Procurement</t>
  </si>
  <si>
    <t>Transmission</t>
  </si>
  <si>
    <t>New Rate</t>
  </si>
  <si>
    <t>Change</t>
  </si>
  <si>
    <t>Percentage</t>
  </si>
  <si>
    <t xml:space="preserve">Rate </t>
  </si>
  <si>
    <t>Commodity</t>
  </si>
  <si>
    <t>Rate</t>
  </si>
  <si>
    <t>Charge</t>
  </si>
  <si>
    <t>Effective</t>
  </si>
  <si>
    <t>In Rates</t>
  </si>
  <si>
    <t>Schedule</t>
  </si>
  <si>
    <t>Type</t>
  </si>
  <si>
    <t>¢/therm</t>
  </si>
  <si>
    <t>in Rates</t>
  </si>
  <si>
    <t>Schedule No. GN-10</t>
  </si>
  <si>
    <t>GN-10</t>
  </si>
  <si>
    <t>Tier I</t>
  </si>
  <si>
    <t>Core Service for</t>
  </si>
  <si>
    <t>Tier II</t>
  </si>
  <si>
    <t>Small Commercial</t>
  </si>
  <si>
    <t>Tier III</t>
  </si>
  <si>
    <t>and Industrial</t>
  </si>
  <si>
    <t>Schedule No. GT-10</t>
  </si>
  <si>
    <t>GT-10</t>
  </si>
  <si>
    <t>CAT Service</t>
  </si>
  <si>
    <t xml:space="preserve">for Large Core C&amp;I </t>
  </si>
  <si>
    <t>Core Air Conditioning</t>
  </si>
  <si>
    <t>G-AC</t>
  </si>
  <si>
    <t>Svc for C&amp;I</t>
  </si>
  <si>
    <t>Trans. Only  Air Condi-</t>
  </si>
  <si>
    <r>
      <t>GT-AC</t>
    </r>
    <r>
      <rPr>
        <b/>
        <vertAlign val="superscript"/>
        <sz val="8"/>
        <rFont val="Arial"/>
        <family val="2"/>
      </rPr>
      <t>2</t>
    </r>
  </si>
  <si>
    <t>tioning Svc for C&amp;I</t>
  </si>
  <si>
    <t>For Water Pumping</t>
  </si>
  <si>
    <t>Core Gas Engine Svc</t>
  </si>
  <si>
    <t>G-EN</t>
  </si>
  <si>
    <t>Trans. Gas Engine Svc</t>
  </si>
  <si>
    <r>
      <t>GT-EN</t>
    </r>
    <r>
      <rPr>
        <b/>
        <vertAlign val="superscript"/>
        <sz val="8"/>
        <rFont val="Arial"/>
        <family val="2"/>
      </rPr>
      <t>2</t>
    </r>
  </si>
  <si>
    <t>G-NGU</t>
  </si>
  <si>
    <t>Natural Gas Service</t>
  </si>
  <si>
    <r>
      <t>G-NGC</t>
    </r>
    <r>
      <rPr>
        <b/>
        <vertAlign val="superscript"/>
        <sz val="8"/>
        <rFont val="Arial"/>
        <family val="2"/>
      </rPr>
      <t>8</t>
    </r>
  </si>
  <si>
    <t>For Motor Vehicles</t>
  </si>
  <si>
    <t>GT-NGU</t>
  </si>
  <si>
    <t>Footnotes:</t>
  </si>
  <si>
    <t xml:space="preserve">1.  Per Advice No. 5404, effective 1/1/19, Transmission includes a surcharge of 0.562 cents on transportation rates to fund the California Solar Initiative Thermal Program (CSI-TP). </t>
  </si>
  <si>
    <t>2.  Monthly Forecast Cost of Gas includes 0.208 ¢/therm Core Brokerage Fee, monthly PGA adjustment, and sales related Carrying Cost of Storage Inventory.</t>
  </si>
  <si>
    <t xml:space="preserve">3.  Service provided under the eliminated GN-10V or GT-10V rate (pursuant to the SoCalGas-Vernon Stipulation and Settlement Agreement approved by D.96-09-104) shall, </t>
  </si>
  <si>
    <t xml:space="preserve">     effective on and after August 1, 2010, be provided at the existing GN-10 or GT-10 rate as approved in Advice No. 4132 on August 1, 2010. </t>
  </si>
  <si>
    <t>4. The Transportation Charge Adjustment is applicable to CARE and Constitutionally exempt customers, which are excluded from funding the CSI-TP.</t>
  </si>
  <si>
    <t>5.  Available only to non-residential core customers for high-efficiency gas air conditioning equipment.</t>
  </si>
  <si>
    <t>6.  G-NGC rate includes a 103.136 cents per therm Compression Surcharge approved by Res. G-3380 effective October 1, 2005 and revised in Advice No. 5075 effective January 1, 2017.</t>
  </si>
  <si>
    <t>7.  Per Advice Nos. 4896 and 5377, the Cap-and-Trade Cost Exemption is applicable to Sch. Nos. GR, GM, G-10, and G-NGV customers identified by CARB as being Covered Entities.</t>
  </si>
  <si>
    <t xml:space="preserve">8.  Per D.14-12-083 and Advice No. 5295, the G-NGC Transmission Rate is the combined G-NGU Transmission Rate, Compression Surcharge, and Low Carbon Fuel Standard (LCFS) Rate </t>
  </si>
  <si>
    <t xml:space="preserve">      Credit, per therm.</t>
  </si>
  <si>
    <t>9.  LCFS Rate Credit is included in the G-NGC Transmission Rate Calculation.</t>
  </si>
  <si>
    <r>
      <t>G-NGC</t>
    </r>
    <r>
      <rPr>
        <b/>
        <vertAlign val="superscript"/>
        <sz val="8"/>
        <rFont val="Arial"/>
        <family val="2"/>
      </rPr>
      <t>6</t>
    </r>
  </si>
  <si>
    <t>GT-EN</t>
  </si>
  <si>
    <t>GT-AC</t>
  </si>
  <si>
    <t>Monthly Core Commercial &amp; Industrial Rates/Effective Date</t>
  </si>
  <si>
    <t xml:space="preserve">1.  Per Advice No. 5562, effective 1/1/20, Transmission includes a surcharge of 0.502 cents on transportation rates to fund the California Solar Initiative Thermal Program (CSI-TP). </t>
  </si>
  <si>
    <t>6.  G-NGC rate includes a 103.130 cents per therm Compression Surcharge approved by Res. G-3380 effective October 1, 2005 and revised in Advice No. 5562 effective January 1, 2020.</t>
  </si>
  <si>
    <t>2.  Monthly Forecast Cost of Gas includes 0.207 ¢/therm Core Brokerage Fee, monthly PGA adjustment, and sales related Carrying Cost of Storage Inventory.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</si>
</sst>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00.000;\(00.000\)"/>
    <numFmt numFmtId="169" formatCode="#,##0.000"/>
    <numFmt numFmtId="170" formatCode="m/d/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0" borderId="0" xfId="0" applyFont="1"/>
    <xf numFmtId="0" fontId="3" fillId="2" borderId="4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17" fontId="3" fillId="2" borderId="4" xfId="0" quotePrefix="1" applyNumberFormat="1" applyFont="1" applyFill="1" applyBorder="1" applyAlignment="1">
      <alignment horizontal="centerContinuous"/>
    </xf>
    <xf numFmtId="17" fontId="3" fillId="2" borderId="0" xfId="0" quotePrefix="1" applyNumberFormat="1" applyFont="1" applyFill="1" applyBorder="1" applyAlignment="1">
      <alignment horizontal="centerContinuous"/>
    </xf>
    <xf numFmtId="17" fontId="3" fillId="2" borderId="0" xfId="0" applyNumberFormat="1" applyFont="1" applyFill="1" applyBorder="1" applyAlignment="1">
      <alignment horizontal="centerContinuous"/>
    </xf>
    <xf numFmtId="17" fontId="3" fillId="2" borderId="5" xfId="0" quotePrefix="1" applyNumberFormat="1" applyFont="1" applyFill="1" applyBorder="1" applyAlignment="1">
      <alignment horizontal="centerContinuous"/>
    </xf>
    <xf numFmtId="0" fontId="0" fillId="2" borderId="4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4" fontId="4" fillId="2" borderId="0" xfId="0" quotePrefix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5" fontId="6" fillId="0" borderId="6" xfId="0" applyNumberFormat="1" applyFont="1" applyBorder="1"/>
    <xf numFmtId="165" fontId="7" fillId="0" borderId="6" xfId="0" applyNumberFormat="1" applyFont="1" applyFill="1" applyBorder="1"/>
    <xf numFmtId="165" fontId="2" fillId="0" borderId="6" xfId="0" applyNumberFormat="1" applyFont="1" applyBorder="1"/>
    <xf numFmtId="166" fontId="2" fillId="0" borderId="6" xfId="0" applyNumberFormat="1" applyFont="1" applyBorder="1"/>
    <xf numFmtId="167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5" fontId="7" fillId="0" borderId="7" xfId="0" applyNumberFormat="1" applyFont="1" applyBorder="1"/>
    <xf numFmtId="165" fontId="7" fillId="0" borderId="7" xfId="0" applyNumberFormat="1" applyFont="1" applyFill="1" applyBorder="1"/>
    <xf numFmtId="165" fontId="2" fillId="0" borderId="7" xfId="0" applyNumberFormat="1" applyFont="1" applyBorder="1"/>
    <xf numFmtId="166" fontId="2" fillId="0" borderId="7" xfId="0" applyNumberFormat="1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7" fillId="0" borderId="0" xfId="0" applyNumberFormat="1" applyFont="1" applyBorder="1"/>
    <xf numFmtId="165" fontId="7" fillId="0" borderId="0" xfId="0" applyNumberFormat="1" applyFont="1" applyFill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68" fontId="7" fillId="2" borderId="12" xfId="0" applyNumberFormat="1" applyFont="1" applyFill="1" applyBorder="1"/>
    <xf numFmtId="165" fontId="7" fillId="2" borderId="12" xfId="0" applyNumberFormat="1" applyFont="1" applyFill="1" applyBorder="1"/>
    <xf numFmtId="164" fontId="2" fillId="2" borderId="12" xfId="0" applyNumberFormat="1" applyFont="1" applyFill="1" applyBorder="1"/>
    <xf numFmtId="166" fontId="2" fillId="2" borderId="12" xfId="1" applyNumberFormat="1" applyFont="1" applyFill="1" applyBorder="1"/>
    <xf numFmtId="165" fontId="7" fillId="0" borderId="6" xfId="0" applyNumberFormat="1" applyFont="1" applyBorder="1"/>
    <xf numFmtId="0" fontId="4" fillId="0" borderId="10" xfId="0" applyFont="1" applyBorder="1" applyAlignment="1">
      <alignment horizontal="right"/>
    </xf>
    <xf numFmtId="165" fontId="7" fillId="0" borderId="11" xfId="0" applyNumberFormat="1" applyFont="1" applyBorder="1"/>
    <xf numFmtId="165" fontId="7" fillId="0" borderId="11" xfId="0" applyNumberFormat="1" applyFont="1" applyFill="1" applyBorder="1"/>
    <xf numFmtId="165" fontId="2" fillId="0" borderId="11" xfId="0" applyNumberFormat="1" applyFont="1" applyBorder="1"/>
    <xf numFmtId="166" fontId="2" fillId="0" borderId="11" xfId="0" applyNumberFormat="1" applyFont="1" applyBorder="1"/>
    <xf numFmtId="168" fontId="7" fillId="2" borderId="0" xfId="0" applyNumberFormat="1" applyFont="1" applyFill="1" applyBorder="1"/>
    <xf numFmtId="165" fontId="7" fillId="2" borderId="0" xfId="0" applyNumberFormat="1" applyFont="1" applyFill="1" applyBorder="1"/>
    <xf numFmtId="164" fontId="2" fillId="2" borderId="0" xfId="0" applyNumberFormat="1" applyFont="1" applyFill="1" applyBorder="1"/>
    <xf numFmtId="166" fontId="2" fillId="2" borderId="0" xfId="1" applyNumberFormat="1" applyFont="1" applyFill="1" applyBorder="1"/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0" fillId="2" borderId="8" xfId="0" applyFill="1" applyBorder="1"/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4" fontId="4" fillId="2" borderId="9" xfId="0" quotePrefix="1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Fill="1"/>
    <xf numFmtId="16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0" fontId="0" fillId="0" borderId="0" xfId="2" applyNumberFormat="1" applyFont="1"/>
    <xf numFmtId="14" fontId="4" fillId="2" borderId="10" xfId="0" quotePrefix="1" applyNumberFormat="1" applyFont="1" applyFill="1" applyBorder="1" applyAlignment="1">
      <alignment horizontal="center"/>
    </xf>
    <xf numFmtId="0" fontId="2" fillId="2" borderId="7" xfId="0" applyFont="1" applyFill="1" applyBorder="1"/>
    <xf numFmtId="165" fontId="2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center"/>
    </xf>
    <xf numFmtId="164" fontId="2" fillId="2" borderId="5" xfId="0" applyNumberFormat="1" applyFont="1" applyFill="1" applyBorder="1"/>
    <xf numFmtId="165" fontId="2" fillId="0" borderId="7" xfId="0" applyNumberFormat="1" applyFont="1" applyBorder="1" applyAlignment="1">
      <alignment horizontal="center"/>
    </xf>
    <xf numFmtId="165" fontId="2" fillId="0" borderId="4" xfId="0" quotePrefix="1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2" fillId="2" borderId="5" xfId="0" applyFont="1" applyFill="1" applyBorder="1"/>
    <xf numFmtId="43" fontId="0" fillId="0" borderId="0" xfId="0" applyNumberFormat="1"/>
    <xf numFmtId="9" fontId="0" fillId="0" borderId="0" xfId="2" applyFont="1"/>
    <xf numFmtId="165" fontId="2" fillId="0" borderId="7" xfId="0" quotePrefix="1" applyNumberFormat="1" applyFont="1" applyBorder="1" applyAlignment="1">
      <alignment horizontal="center"/>
    </xf>
    <xf numFmtId="43" fontId="0" fillId="0" borderId="0" xfId="3" applyFont="1"/>
    <xf numFmtId="0" fontId="2" fillId="2" borderId="4" xfId="0" applyFont="1" applyFill="1" applyBorder="1"/>
    <xf numFmtId="14" fontId="4" fillId="2" borderId="13" xfId="0" quotePrefix="1" applyNumberFormat="1" applyFont="1" applyFill="1" applyBorder="1" applyAlignment="1">
      <alignment horizontal="center"/>
    </xf>
    <xf numFmtId="14" fontId="4" fillId="2" borderId="14" xfId="0" quotePrefix="1" applyNumberFormat="1" applyFont="1" applyFill="1" applyBorder="1" applyAlignment="1">
      <alignment horizontal="center"/>
    </xf>
    <xf numFmtId="170" fontId="6" fillId="0" borderId="11" xfId="0" applyNumberFormat="1" applyFont="1" applyBorder="1"/>
    <xf numFmtId="164" fontId="4" fillId="0" borderId="15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7" fontId="3" fillId="0" borderId="0" xfId="0" quotePrefix="1" applyNumberFormat="1" applyFont="1" applyFill="1" applyBorder="1" applyAlignment="1">
      <alignment horizontal="centerContinuous"/>
    </xf>
    <xf numFmtId="17" fontId="3" fillId="0" borderId="9" xfId="0" quotePrefix="1" applyNumberFormat="1" applyFont="1" applyFill="1" applyBorder="1" applyAlignment="1">
      <alignment horizontal="centerContinuous"/>
    </xf>
    <xf numFmtId="0" fontId="4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4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</cellXfs>
  <cellStyles count="4">
    <cellStyle name="Comma 3" xfId="3" xr:uid="{867D0986-8C27-4B90-96D1-6A8028538F19}"/>
    <cellStyle name="Normal" xfId="0" builtinId="0"/>
    <cellStyle name="Percent 2" xfId="1" xr:uid="{65206A97-33B8-4A40-BA7C-C5202957832D}"/>
    <cellStyle name="Percent 3" xfId="2" xr:uid="{5BAE57FE-8C99-44B1-AB74-45B686E87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0AE7-C70A-4AF8-A7E2-2A178A4F01C7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43800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43800</v>
      </c>
      <c r="J7" s="17"/>
      <c r="K7" s="29">
        <v>43770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38.067</v>
      </c>
      <c r="G9" s="36">
        <v>67.168999999999997</v>
      </c>
      <c r="H9" s="13"/>
      <c r="I9" s="37">
        <f>F9+G9</f>
        <v>105.23599999999999</v>
      </c>
      <c r="J9" s="13"/>
      <c r="K9" s="37">
        <v>94.731999999999999</v>
      </c>
      <c r="L9" s="13"/>
      <c r="M9" s="37">
        <f>+I9-K9</f>
        <v>10.503999999999991</v>
      </c>
      <c r="N9" s="13"/>
      <c r="O9" s="38">
        <f>+I9/K9-1</f>
        <v>0.11088122281805513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38.067</v>
      </c>
      <c r="G10" s="45">
        <v>41.271999999999998</v>
      </c>
      <c r="H10" s="13"/>
      <c r="I10" s="46">
        <f>F10+G10</f>
        <v>79.338999999999999</v>
      </c>
      <c r="J10" s="13"/>
      <c r="K10" s="46">
        <v>68.834999999999994</v>
      </c>
      <c r="L10" s="13"/>
      <c r="M10" s="46">
        <f>+I10-K10</f>
        <v>10.504000000000005</v>
      </c>
      <c r="N10" s="13"/>
      <c r="O10" s="47">
        <f>+I10/K10-1</f>
        <v>0.15259678942398502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38.067</v>
      </c>
      <c r="G11" s="45">
        <v>23.908000000000001</v>
      </c>
      <c r="H11" s="13"/>
      <c r="I11" s="46">
        <f>F11+G11</f>
        <v>61.975000000000001</v>
      </c>
      <c r="J11" s="13"/>
      <c r="K11" s="46">
        <v>51.471000000000004</v>
      </c>
      <c r="L11" s="13"/>
      <c r="M11" s="46">
        <f>+I11-K11</f>
        <v>10.503999999999998</v>
      </c>
      <c r="N11" s="13"/>
      <c r="O11" s="47">
        <f>+I11/K11-1</f>
        <v>0.20407608167706082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67.168999999999997</v>
      </c>
      <c r="H14" s="13"/>
      <c r="I14" s="46">
        <f>F14+G14</f>
        <v>67.168999999999997</v>
      </c>
      <c r="J14" s="13"/>
      <c r="K14" s="46">
        <v>67.168999999999997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41.271999999999998</v>
      </c>
      <c r="H15" s="13"/>
      <c r="I15" s="46">
        <f>F15+G15</f>
        <v>41.271999999999998</v>
      </c>
      <c r="J15" s="13"/>
      <c r="K15" s="46">
        <v>41.271999999999998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23.908000000000001</v>
      </c>
      <c r="H16" s="13"/>
      <c r="I16" s="46">
        <f>F16+G16</f>
        <v>23.908000000000001</v>
      </c>
      <c r="J16" s="13"/>
      <c r="K16" s="46">
        <v>23.908000000000001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38.067</v>
      </c>
      <c r="G19" s="36">
        <v>23.593</v>
      </c>
      <c r="H19" s="13"/>
      <c r="I19" s="37">
        <f>F19+G19</f>
        <v>61.66</v>
      </c>
      <c r="J19" s="13"/>
      <c r="K19" s="37">
        <v>51.155999999999999</v>
      </c>
      <c r="L19" s="13"/>
      <c r="M19" s="37">
        <f>+I19-K19</f>
        <v>10.503999999999998</v>
      </c>
      <c r="N19" s="13"/>
      <c r="O19" s="38">
        <f>+I19/K19-1</f>
        <v>0.20533270779576185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23.593</v>
      </c>
      <c r="H22" s="13"/>
      <c r="I22" s="46">
        <f>F22+G22</f>
        <v>23.593</v>
      </c>
      <c r="J22" s="13"/>
      <c r="K22" s="46">
        <v>23.593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38.067</v>
      </c>
      <c r="G26" s="45">
        <v>20.129000000000001</v>
      </c>
      <c r="H26" s="13"/>
      <c r="I26" s="46">
        <f>F26+G26</f>
        <v>58.195999999999998</v>
      </c>
      <c r="J26" s="13"/>
      <c r="K26" s="46">
        <v>47.692</v>
      </c>
      <c r="L26" s="13"/>
      <c r="M26" s="46">
        <f>+I26-K26</f>
        <v>10.503999999999998</v>
      </c>
      <c r="N26" s="13"/>
      <c r="O26" s="47">
        <f>+I26/K26-1</f>
        <v>0.22024658223601445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20.129000000000001</v>
      </c>
      <c r="H27" s="13"/>
      <c r="I27" s="46">
        <f>F27+G27</f>
        <v>20.129000000000001</v>
      </c>
      <c r="J27" s="13"/>
      <c r="K27" s="46">
        <v>20.129000000000001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38.067</v>
      </c>
      <c r="G30" s="36">
        <v>19.222999999999999</v>
      </c>
      <c r="H30" s="13"/>
      <c r="I30" s="37">
        <f>F30+G30</f>
        <v>57.29</v>
      </c>
      <c r="J30" s="13"/>
      <c r="K30" s="37">
        <v>46.786000000000001</v>
      </c>
      <c r="L30" s="13"/>
      <c r="M30" s="37">
        <f>+I30-K30</f>
        <v>10.503999999999998</v>
      </c>
      <c r="N30" s="13"/>
      <c r="O30" s="38">
        <f>+I30/K30-1</f>
        <v>0.22451160603599352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38.067</v>
      </c>
      <c r="G31" s="45">
        <v>102.80499999999999</v>
      </c>
      <c r="H31" s="13"/>
      <c r="I31" s="46">
        <f>F31+G31</f>
        <v>140.87199999999999</v>
      </c>
      <c r="J31" s="13"/>
      <c r="K31" s="46">
        <v>130.36799999999999</v>
      </c>
      <c r="L31" s="13"/>
      <c r="M31" s="46">
        <f>+I31-K31</f>
        <v>10.503999999999991</v>
      </c>
      <c r="N31" s="13"/>
      <c r="O31" s="47">
        <f>+I31/K31-1</f>
        <v>8.0571919489445198E-2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19.222999999999999</v>
      </c>
      <c r="H32" s="13"/>
      <c r="I32" s="46">
        <f>F32+G32</f>
        <v>19.222999999999999</v>
      </c>
      <c r="J32" s="13"/>
      <c r="K32" s="46">
        <v>19.222999999999999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46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47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48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49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50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51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52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54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55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EFAC-8DCE-4CEA-B574-37B1B48A1A16}">
  <dimension ref="A1:AC47"/>
  <sheetViews>
    <sheetView workbookViewId="0">
      <selection activeCell="I9" sqref="I9"/>
    </sheetView>
  </sheetViews>
  <sheetFormatPr defaultRowHeight="12.5" x14ac:dyDescent="0.25"/>
  <cols>
    <col min="1" max="1" width="1.1796875" customWidth="1"/>
    <col min="2" max="2" width="22.26953125" customWidth="1"/>
    <col min="3" max="3" width="10.453125" customWidth="1"/>
    <col min="4" max="4" width="9.7265625" style="91" customWidth="1"/>
    <col min="5" max="5" width="1" customWidth="1"/>
    <col min="18" max="20" width="10.1796875" customWidth="1"/>
  </cols>
  <sheetData>
    <row r="1" spans="1:29" ht="13.5" customHeight="1" x14ac:dyDescent="0.3">
      <c r="A1" s="123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4"/>
      <c r="S1" s="4"/>
      <c r="T1" s="4"/>
      <c r="U1" s="4"/>
      <c r="V1" s="4"/>
    </row>
    <row r="2" spans="1:29" ht="15" customHeight="1" x14ac:dyDescent="0.3">
      <c r="A2" s="123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"/>
      <c r="S2" s="4"/>
      <c r="T2" s="4"/>
      <c r="U2" s="4"/>
      <c r="V2" s="4"/>
    </row>
    <row r="3" spans="1:29" ht="13.5" customHeight="1" x14ac:dyDescent="0.3">
      <c r="A3" s="123">
        <v>2020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"/>
      <c r="S3" s="4"/>
      <c r="T3" s="4"/>
      <c r="U3" s="4"/>
      <c r="V3" s="4"/>
    </row>
    <row r="4" spans="1:29" ht="8.25" customHeight="1" x14ac:dyDescent="0.25">
      <c r="A4" s="119"/>
      <c r="B4" s="118"/>
      <c r="C4" s="121"/>
      <c r="D4" s="121"/>
      <c r="E4" s="120"/>
      <c r="F4" s="12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4"/>
      <c r="S4" s="4"/>
      <c r="T4" s="4"/>
      <c r="U4" s="4"/>
      <c r="V4" s="4"/>
    </row>
    <row r="5" spans="1:29" ht="6" customHeight="1" x14ac:dyDescent="0.35">
      <c r="A5" s="119"/>
      <c r="B5" s="118"/>
      <c r="C5" s="117"/>
      <c r="D5" s="116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4"/>
      <c r="S5" s="4"/>
      <c r="T5" s="4"/>
      <c r="U5" s="4"/>
      <c r="V5" s="4"/>
    </row>
    <row r="6" spans="1:29" x14ac:dyDescent="0.25">
      <c r="A6" s="12"/>
      <c r="B6" s="20" t="s">
        <v>7</v>
      </c>
      <c r="C6" s="21"/>
      <c r="D6" s="114" t="s">
        <v>9</v>
      </c>
      <c r="E6" s="113"/>
      <c r="F6" s="112" t="s">
        <v>60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0"/>
    </row>
    <row r="7" spans="1:29" ht="11.25" customHeight="1" x14ac:dyDescent="0.25">
      <c r="A7" s="12"/>
      <c r="B7" s="25" t="s">
        <v>13</v>
      </c>
      <c r="C7" s="26"/>
      <c r="D7" s="27" t="s">
        <v>14</v>
      </c>
      <c r="E7" s="17"/>
      <c r="F7" s="109">
        <v>43831</v>
      </c>
      <c r="G7" s="109">
        <v>43862</v>
      </c>
      <c r="H7" s="109">
        <v>43891</v>
      </c>
      <c r="I7" s="109">
        <v>43922</v>
      </c>
      <c r="J7" s="109">
        <v>43952</v>
      </c>
      <c r="K7" s="109">
        <v>43983</v>
      </c>
      <c r="L7" s="109">
        <v>44013</v>
      </c>
      <c r="M7" s="109">
        <v>44044</v>
      </c>
      <c r="N7" s="109">
        <v>44075</v>
      </c>
      <c r="O7" s="109">
        <v>44105</v>
      </c>
      <c r="P7" s="109">
        <v>44136</v>
      </c>
      <c r="Q7" s="109">
        <v>44166</v>
      </c>
    </row>
    <row r="8" spans="1:29" ht="6" customHeight="1" x14ac:dyDescent="0.25">
      <c r="A8" s="12"/>
      <c r="B8" s="17"/>
      <c r="C8" s="17"/>
      <c r="D8" s="17"/>
      <c r="E8" s="94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7"/>
    </row>
    <row r="9" spans="1:29" ht="10.5" customHeight="1" x14ac:dyDescent="0.25">
      <c r="A9" s="12"/>
      <c r="B9" s="19" t="s">
        <v>17</v>
      </c>
      <c r="C9" s="33" t="s">
        <v>18</v>
      </c>
      <c r="D9" s="33" t="s">
        <v>19</v>
      </c>
      <c r="E9" s="106"/>
      <c r="F9" s="95">
        <v>112.84399999999999</v>
      </c>
      <c r="G9" s="95">
        <v>106.122</v>
      </c>
      <c r="H9" s="95">
        <v>100.22200000000001</v>
      </c>
      <c r="I9" s="95"/>
      <c r="J9" s="95"/>
      <c r="K9" s="95"/>
      <c r="L9" s="95"/>
      <c r="M9" s="95"/>
      <c r="N9" s="37"/>
      <c r="O9" s="95"/>
      <c r="P9" s="37"/>
      <c r="Q9" s="46"/>
    </row>
    <row r="10" spans="1:29" x14ac:dyDescent="0.25">
      <c r="A10" s="12"/>
      <c r="B10" s="24" t="s">
        <v>20</v>
      </c>
      <c r="C10" s="43" t="s">
        <v>18</v>
      </c>
      <c r="D10" s="43" t="s">
        <v>21</v>
      </c>
      <c r="E10" s="94"/>
      <c r="F10" s="95">
        <v>77.215999999999994</v>
      </c>
      <c r="G10" s="95">
        <v>70.494</v>
      </c>
      <c r="H10" s="95">
        <v>64.593999999999994</v>
      </c>
      <c r="I10" s="95"/>
      <c r="J10" s="95"/>
      <c r="K10" s="95"/>
      <c r="L10" s="95"/>
      <c r="M10" s="95"/>
      <c r="N10" s="46"/>
      <c r="O10" s="95"/>
      <c r="P10" s="46"/>
      <c r="Q10" s="46"/>
      <c r="R10" s="103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x14ac:dyDescent="0.25">
      <c r="A11" s="12"/>
      <c r="B11" s="24" t="s">
        <v>22</v>
      </c>
      <c r="C11" s="43" t="s">
        <v>18</v>
      </c>
      <c r="D11" s="43" t="s">
        <v>23</v>
      </c>
      <c r="E11" s="94"/>
      <c r="F11" s="95">
        <v>53.326999999999998</v>
      </c>
      <c r="G11" s="95">
        <v>46.605000000000004</v>
      </c>
      <c r="H11" s="95">
        <v>40.704999999999998</v>
      </c>
      <c r="I11" s="95"/>
      <c r="J11" s="95"/>
      <c r="K11" s="95"/>
      <c r="L11" s="95"/>
      <c r="M11" s="95"/>
      <c r="N11" s="46"/>
      <c r="O11" s="95"/>
      <c r="P11" s="46"/>
      <c r="Q11" s="46"/>
      <c r="R11" s="103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x14ac:dyDescent="0.25">
      <c r="A12" s="12"/>
      <c r="B12" s="24" t="s">
        <v>24</v>
      </c>
      <c r="C12" s="43"/>
      <c r="D12" s="43"/>
      <c r="E12" s="94"/>
      <c r="F12" s="95"/>
      <c r="G12" s="95"/>
      <c r="H12" s="95"/>
      <c r="I12" s="95"/>
      <c r="J12" s="95"/>
      <c r="K12" s="95"/>
      <c r="L12" s="95"/>
      <c r="M12" s="99"/>
      <c r="N12" s="99"/>
      <c r="O12" s="99"/>
      <c r="P12" s="46"/>
      <c r="Q12" s="104"/>
      <c r="R12" s="103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6" customHeight="1" x14ac:dyDescent="0.25">
      <c r="A13" s="12"/>
      <c r="B13" s="24"/>
      <c r="C13" s="43"/>
      <c r="D13" s="43"/>
      <c r="E13" s="94"/>
      <c r="F13" s="95"/>
      <c r="G13" s="95"/>
      <c r="H13" s="95"/>
      <c r="I13" s="95"/>
      <c r="J13" s="95"/>
      <c r="K13" s="95"/>
      <c r="L13" s="95"/>
      <c r="M13" s="95"/>
      <c r="N13" s="46"/>
      <c r="O13" s="95"/>
      <c r="P13" s="46"/>
      <c r="Q13" s="46"/>
    </row>
    <row r="14" spans="1:29" x14ac:dyDescent="0.25">
      <c r="A14" s="12"/>
      <c r="B14" s="24" t="s">
        <v>25</v>
      </c>
      <c r="C14" s="43" t="s">
        <v>26</v>
      </c>
      <c r="D14" s="43" t="s">
        <v>19</v>
      </c>
      <c r="E14" s="94"/>
      <c r="F14" s="95">
        <v>78.114000000000004</v>
      </c>
      <c r="G14" s="95">
        <v>78.114000000000004</v>
      </c>
      <c r="H14" s="95">
        <v>78.114000000000004</v>
      </c>
      <c r="I14" s="95"/>
      <c r="J14" s="95"/>
      <c r="K14" s="95"/>
      <c r="L14" s="95"/>
      <c r="M14" s="95"/>
      <c r="N14" s="46"/>
      <c r="O14" s="95"/>
      <c r="P14" s="46"/>
      <c r="Q14" s="46"/>
    </row>
    <row r="15" spans="1:29" x14ac:dyDescent="0.25">
      <c r="A15" s="12"/>
      <c r="B15" s="24" t="s">
        <v>27</v>
      </c>
      <c r="C15" s="43" t="s">
        <v>26</v>
      </c>
      <c r="D15" s="43" t="s">
        <v>21</v>
      </c>
      <c r="E15" s="94"/>
      <c r="F15" s="95">
        <v>42.485999999999997</v>
      </c>
      <c r="G15" s="95">
        <v>42.485999999999997</v>
      </c>
      <c r="H15" s="95">
        <v>42.485999999999997</v>
      </c>
      <c r="I15" s="95"/>
      <c r="J15" s="95"/>
      <c r="K15" s="95"/>
      <c r="L15" s="95"/>
      <c r="M15" s="95"/>
      <c r="N15" s="46"/>
      <c r="O15" s="95"/>
      <c r="P15" s="46"/>
      <c r="Q15" s="46"/>
    </row>
    <row r="16" spans="1:29" x14ac:dyDescent="0.25">
      <c r="A16" s="12"/>
      <c r="B16" s="24" t="s">
        <v>28</v>
      </c>
      <c r="C16" s="43" t="s">
        <v>26</v>
      </c>
      <c r="D16" s="43" t="s">
        <v>23</v>
      </c>
      <c r="E16" s="94"/>
      <c r="F16" s="95">
        <v>18.597000000000001</v>
      </c>
      <c r="G16" s="95">
        <v>18.597000000000001</v>
      </c>
      <c r="H16" s="95">
        <v>18.597000000000001</v>
      </c>
      <c r="I16" s="95"/>
      <c r="J16" s="95"/>
      <c r="K16" s="95"/>
      <c r="L16" s="95"/>
      <c r="M16" s="95"/>
      <c r="N16" s="46"/>
      <c r="O16" s="95"/>
      <c r="P16" s="46"/>
      <c r="Q16" s="46"/>
    </row>
    <row r="17" spans="1:17" ht="5.25" customHeight="1" x14ac:dyDescent="0.25">
      <c r="A17" s="12"/>
      <c r="B17" s="28"/>
      <c r="C17" s="64"/>
      <c r="D17" s="64"/>
      <c r="E17" s="94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54"/>
      <c r="Q17" s="67"/>
    </row>
    <row r="18" spans="1:17" ht="6" customHeight="1" x14ac:dyDescent="0.25">
      <c r="A18" s="12"/>
      <c r="B18" s="101"/>
      <c r="C18" s="100"/>
      <c r="D18" s="100"/>
      <c r="E18" s="94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61"/>
      <c r="Q18" s="97"/>
    </row>
    <row r="19" spans="1:17" x14ac:dyDescent="0.25">
      <c r="A19" s="12"/>
      <c r="B19" s="19" t="s">
        <v>29</v>
      </c>
      <c r="C19" s="33" t="s">
        <v>30</v>
      </c>
      <c r="D19" s="33"/>
      <c r="E19" s="94"/>
      <c r="F19" s="95">
        <v>53.307000000000002</v>
      </c>
      <c r="G19" s="95">
        <v>46.585000000000001</v>
      </c>
      <c r="H19" s="95">
        <v>40.685000000000002</v>
      </c>
      <c r="I19" s="95"/>
      <c r="J19" s="95"/>
      <c r="K19" s="95"/>
      <c r="L19" s="95"/>
      <c r="M19" s="95"/>
      <c r="N19" s="37"/>
      <c r="O19" s="95"/>
      <c r="P19" s="37"/>
      <c r="Q19" s="46"/>
    </row>
    <row r="20" spans="1:17" x14ac:dyDescent="0.25">
      <c r="A20" s="12"/>
      <c r="B20" s="24" t="s">
        <v>31</v>
      </c>
      <c r="C20" s="43"/>
      <c r="D20" s="43"/>
      <c r="E20" s="94"/>
      <c r="F20" s="95"/>
      <c r="G20" s="95"/>
      <c r="H20" s="95"/>
      <c r="I20" s="95"/>
      <c r="J20" s="95"/>
      <c r="K20" s="95"/>
      <c r="L20" s="95"/>
      <c r="M20" s="95"/>
      <c r="N20" s="46"/>
      <c r="O20" s="99"/>
      <c r="P20" s="46"/>
      <c r="Q20" s="98"/>
    </row>
    <row r="21" spans="1:17" ht="6" customHeight="1" x14ac:dyDescent="0.25">
      <c r="A21" s="12"/>
      <c r="B21" s="24"/>
      <c r="C21" s="43"/>
      <c r="D21" s="43"/>
      <c r="E21" s="94"/>
      <c r="F21" s="95"/>
      <c r="G21" s="95"/>
      <c r="H21" s="95"/>
      <c r="I21" s="95"/>
      <c r="J21" s="95"/>
      <c r="K21" s="95"/>
      <c r="L21" s="95"/>
      <c r="M21" s="95"/>
      <c r="N21" s="46"/>
      <c r="O21" s="95"/>
      <c r="P21" s="46"/>
      <c r="Q21" s="46"/>
    </row>
    <row r="22" spans="1:17" x14ac:dyDescent="0.25">
      <c r="A22" s="12"/>
      <c r="B22" s="24" t="s">
        <v>32</v>
      </c>
      <c r="C22" s="43" t="s">
        <v>59</v>
      </c>
      <c r="D22" s="43"/>
      <c r="E22" s="94"/>
      <c r="F22" s="95">
        <v>18.577000000000002</v>
      </c>
      <c r="G22" s="95">
        <v>18.577000000000002</v>
      </c>
      <c r="H22" s="95">
        <v>18.577000000000002</v>
      </c>
      <c r="I22" s="95"/>
      <c r="J22" s="95"/>
      <c r="K22" s="95"/>
      <c r="L22" s="95"/>
      <c r="M22" s="95"/>
      <c r="N22" s="46"/>
      <c r="O22" s="95"/>
      <c r="P22" s="46"/>
      <c r="Q22" s="46"/>
    </row>
    <row r="23" spans="1:17" ht="13.5" customHeight="1" x14ac:dyDescent="0.25">
      <c r="A23" s="12"/>
      <c r="B23" s="28" t="s">
        <v>34</v>
      </c>
      <c r="C23" s="64"/>
      <c r="D23" s="64"/>
      <c r="E23" s="94"/>
      <c r="F23" s="95"/>
      <c r="G23" s="95"/>
      <c r="H23" s="95"/>
      <c r="I23" s="95"/>
      <c r="J23" s="95"/>
      <c r="K23" s="95"/>
      <c r="L23" s="95"/>
      <c r="M23" s="95"/>
      <c r="N23" s="46"/>
      <c r="O23" s="99"/>
      <c r="P23" s="67"/>
      <c r="Q23" s="98"/>
    </row>
    <row r="24" spans="1:17" ht="6" customHeight="1" x14ac:dyDescent="0.25">
      <c r="A24" s="12"/>
      <c r="B24" s="13"/>
      <c r="C24" s="34"/>
      <c r="D24" s="34"/>
      <c r="E24" s="94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97"/>
    </row>
    <row r="25" spans="1:17" x14ac:dyDescent="0.25">
      <c r="A25" s="12"/>
      <c r="B25" s="73" t="s">
        <v>35</v>
      </c>
      <c r="C25" s="33"/>
      <c r="D25" s="33"/>
      <c r="E25" s="9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 x14ac:dyDescent="0.25">
      <c r="A26" s="12"/>
      <c r="B26" s="24" t="s">
        <v>36</v>
      </c>
      <c r="C26" s="43" t="s">
        <v>37</v>
      </c>
      <c r="D26" s="43"/>
      <c r="E26" s="94"/>
      <c r="F26" s="95">
        <v>54.819999999999993</v>
      </c>
      <c r="G26" s="95">
        <v>48.097999999999999</v>
      </c>
      <c r="H26" s="95">
        <v>42.197999999999993</v>
      </c>
      <c r="I26" s="95"/>
      <c r="J26" s="95"/>
      <c r="K26" s="95"/>
      <c r="L26" s="95"/>
      <c r="M26" s="95"/>
      <c r="N26" s="46"/>
      <c r="O26" s="95"/>
      <c r="P26" s="46"/>
      <c r="Q26" s="46"/>
    </row>
    <row r="27" spans="1:17" ht="11.25" customHeight="1" x14ac:dyDescent="0.25">
      <c r="A27" s="12"/>
      <c r="B27" s="24" t="s">
        <v>38</v>
      </c>
      <c r="C27" s="43" t="s">
        <v>58</v>
      </c>
      <c r="D27" s="43"/>
      <c r="E27" s="17"/>
      <c r="F27" s="95">
        <v>20.09</v>
      </c>
      <c r="G27" s="95">
        <v>20.09</v>
      </c>
      <c r="H27" s="95">
        <v>20.09</v>
      </c>
      <c r="I27" s="95"/>
      <c r="J27" s="95"/>
      <c r="K27" s="95"/>
      <c r="L27" s="95"/>
      <c r="M27" s="95"/>
      <c r="N27" s="46"/>
      <c r="O27" s="95"/>
      <c r="P27" s="46"/>
      <c r="Q27" s="46"/>
    </row>
    <row r="28" spans="1:17" ht="6.75" customHeight="1" x14ac:dyDescent="0.25">
      <c r="A28" s="12"/>
      <c r="B28" s="74"/>
      <c r="C28" s="64"/>
      <c r="D28" s="64"/>
      <c r="E28" s="9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7.5" customHeight="1" x14ac:dyDescent="0.25">
      <c r="A29" s="12"/>
      <c r="B29" s="17"/>
      <c r="C29" s="17"/>
      <c r="D29" s="17"/>
      <c r="E29" s="94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96"/>
    </row>
    <row r="30" spans="1:17" x14ac:dyDescent="0.25">
      <c r="A30" s="12"/>
      <c r="B30" s="19"/>
      <c r="C30" s="33" t="s">
        <v>40</v>
      </c>
      <c r="D30" s="33"/>
      <c r="E30" s="94"/>
      <c r="F30" s="95">
        <v>58.350999999999999</v>
      </c>
      <c r="G30" s="95">
        <v>51.628999999999998</v>
      </c>
      <c r="H30" s="95">
        <v>45.728999999999999</v>
      </c>
      <c r="I30" s="95"/>
      <c r="J30" s="95"/>
      <c r="K30" s="95"/>
      <c r="L30" s="95"/>
      <c r="M30" s="95"/>
      <c r="N30" s="46"/>
      <c r="O30" s="95"/>
      <c r="P30" s="37"/>
      <c r="Q30" s="46"/>
    </row>
    <row r="31" spans="1:17" x14ac:dyDescent="0.25">
      <c r="A31" s="12"/>
      <c r="B31" s="24" t="s">
        <v>41</v>
      </c>
      <c r="C31" s="43" t="s">
        <v>57</v>
      </c>
      <c r="D31" s="43"/>
      <c r="E31" s="94"/>
      <c r="F31" s="95">
        <v>135.44699999999997</v>
      </c>
      <c r="G31" s="95">
        <v>128.72499999999999</v>
      </c>
      <c r="H31" s="95">
        <v>122.82499999999999</v>
      </c>
      <c r="I31" s="95"/>
      <c r="J31" s="95"/>
      <c r="K31" s="95"/>
      <c r="L31" s="95"/>
      <c r="M31" s="95"/>
      <c r="N31" s="46"/>
      <c r="O31" s="95"/>
      <c r="P31" s="46"/>
      <c r="Q31" s="46"/>
    </row>
    <row r="32" spans="1:17" x14ac:dyDescent="0.25">
      <c r="A32" s="12"/>
      <c r="B32" s="24" t="s">
        <v>43</v>
      </c>
      <c r="C32" s="43" t="s">
        <v>44</v>
      </c>
      <c r="D32" s="43"/>
      <c r="E32" s="94"/>
      <c r="F32" s="95">
        <v>23.620999999999999</v>
      </c>
      <c r="G32" s="95">
        <v>23.620999999999999</v>
      </c>
      <c r="H32" s="95">
        <v>23.620999999999999</v>
      </c>
      <c r="I32" s="95"/>
      <c r="J32" s="95"/>
      <c r="K32" s="95"/>
      <c r="L32" s="95"/>
      <c r="M32" s="95"/>
      <c r="N32" s="46"/>
      <c r="O32" s="95"/>
      <c r="P32" s="46"/>
      <c r="Q32" s="46"/>
    </row>
    <row r="33" spans="1:17" x14ac:dyDescent="0.25">
      <c r="A33" s="12"/>
      <c r="B33" s="28"/>
      <c r="C33" s="64"/>
      <c r="D33" s="64"/>
      <c r="E33" s="94"/>
      <c r="F33" s="95"/>
      <c r="G33" s="95"/>
      <c r="H33" s="95"/>
      <c r="I33" s="95"/>
      <c r="J33" s="95"/>
      <c r="K33" s="95"/>
      <c r="L33" s="95"/>
      <c r="M33" s="95"/>
      <c r="N33" s="46"/>
      <c r="O33" s="95"/>
      <c r="P33" s="95"/>
      <c r="Q33" s="46"/>
    </row>
    <row r="34" spans="1:17" ht="5.25" customHeight="1" x14ac:dyDescent="0.25">
      <c r="A34" s="78"/>
      <c r="B34" s="79"/>
      <c r="C34" s="79"/>
      <c r="D34" s="79"/>
      <c r="E34" s="94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93"/>
    </row>
    <row r="35" spans="1:17" x14ac:dyDescent="0.25">
      <c r="F35" s="4"/>
    </row>
    <row r="36" spans="1:17" x14ac:dyDescent="0.25">
      <c r="F36" s="4"/>
    </row>
    <row r="37" spans="1:17" x14ac:dyDescent="0.25">
      <c r="F37" s="4"/>
    </row>
    <row r="38" spans="1:17" x14ac:dyDescent="0.25">
      <c r="F38" s="4"/>
    </row>
    <row r="39" spans="1:17" x14ac:dyDescent="0.25">
      <c r="F39" s="4"/>
    </row>
    <row r="40" spans="1:17" x14ac:dyDescent="0.25">
      <c r="F40" s="4"/>
    </row>
    <row r="41" spans="1:17" x14ac:dyDescent="0.25">
      <c r="F41" s="4"/>
    </row>
    <row r="42" spans="1:17" x14ac:dyDescent="0.25">
      <c r="F42" s="4"/>
    </row>
    <row r="43" spans="1:17" x14ac:dyDescent="0.25">
      <c r="F43" s="4"/>
    </row>
    <row r="44" spans="1:17" x14ac:dyDescent="0.25">
      <c r="B44" s="92"/>
      <c r="F44" s="4"/>
    </row>
    <row r="47" spans="1:17" x14ac:dyDescent="0.25">
      <c r="B47" s="92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E3BB-07FC-415E-8973-1A1DEDF0D2C0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43831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43831</v>
      </c>
      <c r="J7" s="17"/>
      <c r="K7" s="29">
        <v>43800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34.729999999999997</v>
      </c>
      <c r="G9" s="36">
        <v>78.114000000000004</v>
      </c>
      <c r="H9" s="13"/>
      <c r="I9" s="37">
        <f>F9+G9</f>
        <v>112.84399999999999</v>
      </c>
      <c r="J9" s="13"/>
      <c r="K9" s="37">
        <v>105.23599999999999</v>
      </c>
      <c r="L9" s="13"/>
      <c r="M9" s="37">
        <f>+I9-K9</f>
        <v>7.6080000000000041</v>
      </c>
      <c r="N9" s="13"/>
      <c r="O9" s="38">
        <f>+I9/K9-1</f>
        <v>7.2294652020221228E-2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34.729999999999997</v>
      </c>
      <c r="G10" s="45">
        <v>42.485999999999997</v>
      </c>
      <c r="H10" s="13"/>
      <c r="I10" s="46">
        <f>F10+G10</f>
        <v>77.215999999999994</v>
      </c>
      <c r="J10" s="13"/>
      <c r="K10" s="46">
        <v>79.338999999999999</v>
      </c>
      <c r="L10" s="13"/>
      <c r="M10" s="46">
        <f>+I10-K10</f>
        <v>-2.1230000000000047</v>
      </c>
      <c r="N10" s="13"/>
      <c r="O10" s="47">
        <f>+I10/K10-1</f>
        <v>-2.675859287361837E-2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34.729999999999997</v>
      </c>
      <c r="G11" s="45">
        <v>18.597000000000001</v>
      </c>
      <c r="H11" s="13"/>
      <c r="I11" s="46">
        <f>F11+G11</f>
        <v>53.326999999999998</v>
      </c>
      <c r="J11" s="13"/>
      <c r="K11" s="46">
        <v>61.975000000000001</v>
      </c>
      <c r="L11" s="13"/>
      <c r="M11" s="46">
        <f>+I11-K11</f>
        <v>-8.6480000000000032</v>
      </c>
      <c r="N11" s="13"/>
      <c r="O11" s="47">
        <f>+I11/K11-1</f>
        <v>-0.13954013715207747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78.114000000000004</v>
      </c>
      <c r="H14" s="13"/>
      <c r="I14" s="46">
        <f>F14+G14</f>
        <v>78.114000000000004</v>
      </c>
      <c r="J14" s="13"/>
      <c r="K14" s="46">
        <v>67.168999999999997</v>
      </c>
      <c r="L14" s="13"/>
      <c r="M14" s="46">
        <f>+I14-K14</f>
        <v>10.945000000000007</v>
      </c>
      <c r="N14" s="13"/>
      <c r="O14" s="47">
        <f>+I14/K14-1</f>
        <v>0.1629471929014874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42.485999999999997</v>
      </c>
      <c r="H15" s="13"/>
      <c r="I15" s="46">
        <f>F15+G15</f>
        <v>42.485999999999997</v>
      </c>
      <c r="J15" s="13"/>
      <c r="K15" s="46">
        <v>41.271999999999998</v>
      </c>
      <c r="L15" s="13"/>
      <c r="M15" s="46">
        <f>+I15-K15</f>
        <v>1.2139999999999986</v>
      </c>
      <c r="N15" s="13"/>
      <c r="O15" s="47">
        <f>+I15/K15-1</f>
        <v>2.941461523551081E-2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18.597000000000001</v>
      </c>
      <c r="H16" s="13"/>
      <c r="I16" s="46">
        <f>F16+G16</f>
        <v>18.597000000000001</v>
      </c>
      <c r="J16" s="13"/>
      <c r="K16" s="46">
        <v>23.908000000000001</v>
      </c>
      <c r="L16" s="13"/>
      <c r="M16" s="46">
        <f>+I16-K16</f>
        <v>-5.3109999999999999</v>
      </c>
      <c r="N16" s="13"/>
      <c r="O16" s="47">
        <f>+I16/K16-1</f>
        <v>-0.22214321566003015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34.729999999999997</v>
      </c>
      <c r="G19" s="36">
        <v>18.577000000000002</v>
      </c>
      <c r="H19" s="13"/>
      <c r="I19" s="37">
        <f>F19+G19</f>
        <v>53.307000000000002</v>
      </c>
      <c r="J19" s="13"/>
      <c r="K19" s="37">
        <v>61.66</v>
      </c>
      <c r="L19" s="13"/>
      <c r="M19" s="37">
        <f>+I19-K19</f>
        <v>-8.3529999999999944</v>
      </c>
      <c r="N19" s="13"/>
      <c r="O19" s="38">
        <f>+I19/K19-1</f>
        <v>-0.1354686993188452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18.577000000000002</v>
      </c>
      <c r="H22" s="13"/>
      <c r="I22" s="46">
        <f>F22+G22</f>
        <v>18.577000000000002</v>
      </c>
      <c r="J22" s="13"/>
      <c r="K22" s="46">
        <v>23.593</v>
      </c>
      <c r="L22" s="13"/>
      <c r="M22" s="46">
        <f>+I22-K22</f>
        <v>-5.0159999999999982</v>
      </c>
      <c r="N22" s="13"/>
      <c r="O22" s="47">
        <f>+I22/K22-1</f>
        <v>-0.21260543381511454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34.729999999999997</v>
      </c>
      <c r="G26" s="45">
        <v>20.09</v>
      </c>
      <c r="H26" s="13"/>
      <c r="I26" s="46">
        <f>F26+G26</f>
        <v>54.819999999999993</v>
      </c>
      <c r="J26" s="13"/>
      <c r="K26" s="46">
        <v>58.195999999999998</v>
      </c>
      <c r="L26" s="13"/>
      <c r="M26" s="46">
        <f>+I26-K26</f>
        <v>-3.3760000000000048</v>
      </c>
      <c r="N26" s="13"/>
      <c r="O26" s="47">
        <f>+I26/K26-1</f>
        <v>-5.801085985291099E-2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20.09</v>
      </c>
      <c r="H27" s="13"/>
      <c r="I27" s="46">
        <f>F27+G27</f>
        <v>20.09</v>
      </c>
      <c r="J27" s="13"/>
      <c r="K27" s="46">
        <v>20.129000000000001</v>
      </c>
      <c r="L27" s="13"/>
      <c r="M27" s="46">
        <f>+I27-K27</f>
        <v>-3.9000000000001478E-2</v>
      </c>
      <c r="N27" s="13"/>
      <c r="O27" s="47">
        <f>+I27/K27-1</f>
        <v>-1.9375031049729818E-3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34.729999999999997</v>
      </c>
      <c r="G30" s="36">
        <v>23.620999999999999</v>
      </c>
      <c r="H30" s="13"/>
      <c r="I30" s="37">
        <f>F30+G30</f>
        <v>58.350999999999999</v>
      </c>
      <c r="J30" s="13"/>
      <c r="K30" s="37">
        <v>57.29</v>
      </c>
      <c r="L30" s="13"/>
      <c r="M30" s="37">
        <f>+I30-K30</f>
        <v>1.0609999999999999</v>
      </c>
      <c r="N30" s="13"/>
      <c r="O30" s="38">
        <f>+I30/K30-1</f>
        <v>1.8519811485425031E-2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34.729999999999997</v>
      </c>
      <c r="G31" s="45">
        <v>100.71699999999998</v>
      </c>
      <c r="H31" s="13"/>
      <c r="I31" s="46">
        <f>F31+G31</f>
        <v>135.44699999999997</v>
      </c>
      <c r="J31" s="13"/>
      <c r="K31" s="46">
        <v>140.87199999999999</v>
      </c>
      <c r="L31" s="13"/>
      <c r="M31" s="46">
        <f>+I31-K31</f>
        <v>-5.4250000000000114</v>
      </c>
      <c r="N31" s="13"/>
      <c r="O31" s="47">
        <f>+I31/K31-1</f>
        <v>-3.8510136861832134E-2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23.620999999999999</v>
      </c>
      <c r="H32" s="13"/>
      <c r="I32" s="46">
        <f>F32+G32</f>
        <v>23.620999999999999</v>
      </c>
      <c r="J32" s="13"/>
      <c r="K32" s="46">
        <v>19.222999999999999</v>
      </c>
      <c r="L32" s="13"/>
      <c r="M32" s="46">
        <f>+I32-K32</f>
        <v>4.3979999999999997</v>
      </c>
      <c r="N32" s="13"/>
      <c r="O32" s="47">
        <f>+I32/K32-1</f>
        <v>0.22878843052593245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61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47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48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49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50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51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62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54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55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BDCD-F1F3-4B35-9EFA-8B7C3C0784C4}">
  <sheetPr>
    <pageSetUpPr fitToPage="1"/>
  </sheetPr>
  <dimension ref="A1:AA48"/>
  <sheetViews>
    <sheetView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43862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43862</v>
      </c>
      <c r="J7" s="17"/>
      <c r="K7" s="29">
        <v>43831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28.007999999999999</v>
      </c>
      <c r="G9" s="36">
        <v>78.114000000000004</v>
      </c>
      <c r="H9" s="13"/>
      <c r="I9" s="37">
        <f>F9+G9</f>
        <v>106.122</v>
      </c>
      <c r="J9" s="13"/>
      <c r="K9" s="37">
        <v>112.84399999999999</v>
      </c>
      <c r="L9" s="13"/>
      <c r="M9" s="37">
        <f>+I9-K9</f>
        <v>-6.7219999999999942</v>
      </c>
      <c r="N9" s="13"/>
      <c r="O9" s="38">
        <f>+I9/K9-1</f>
        <v>-5.9568962461451158E-2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28.007999999999999</v>
      </c>
      <c r="G10" s="45">
        <v>42.485999999999997</v>
      </c>
      <c r="H10" s="13"/>
      <c r="I10" s="46">
        <f>F10+G10</f>
        <v>70.494</v>
      </c>
      <c r="J10" s="13"/>
      <c r="K10" s="46">
        <v>77.215999999999994</v>
      </c>
      <c r="L10" s="13"/>
      <c r="M10" s="46">
        <f>+I10-K10</f>
        <v>-6.7219999999999942</v>
      </c>
      <c r="N10" s="13"/>
      <c r="O10" s="47">
        <f>+I10/K10-1</f>
        <v>-8.7054496477413923E-2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28.007999999999999</v>
      </c>
      <c r="G11" s="45">
        <v>18.597000000000001</v>
      </c>
      <c r="H11" s="13"/>
      <c r="I11" s="46">
        <f>F11+G11</f>
        <v>46.605000000000004</v>
      </c>
      <c r="J11" s="13"/>
      <c r="K11" s="46">
        <v>53.326999999999998</v>
      </c>
      <c r="L11" s="13"/>
      <c r="M11" s="46">
        <f>+I11-K11</f>
        <v>-6.7219999999999942</v>
      </c>
      <c r="N11" s="13"/>
      <c r="O11" s="47">
        <f>+I11/K11-1</f>
        <v>-0.12605246873066167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78.114000000000004</v>
      </c>
      <c r="H14" s="13"/>
      <c r="I14" s="46">
        <f>F14+G14</f>
        <v>78.114000000000004</v>
      </c>
      <c r="J14" s="13"/>
      <c r="K14" s="46">
        <v>78.114000000000004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42.485999999999997</v>
      </c>
      <c r="H15" s="13"/>
      <c r="I15" s="46">
        <f>F15+G15</f>
        <v>42.485999999999997</v>
      </c>
      <c r="J15" s="13"/>
      <c r="K15" s="46">
        <v>42.485999999999997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18.597000000000001</v>
      </c>
      <c r="H16" s="13"/>
      <c r="I16" s="46">
        <f>F16+G16</f>
        <v>18.597000000000001</v>
      </c>
      <c r="J16" s="13"/>
      <c r="K16" s="46">
        <v>18.597000000000001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28.007999999999999</v>
      </c>
      <c r="G19" s="36">
        <v>18.577000000000002</v>
      </c>
      <c r="H19" s="13"/>
      <c r="I19" s="37">
        <f>F19+G19</f>
        <v>46.585000000000001</v>
      </c>
      <c r="J19" s="13"/>
      <c r="K19" s="37">
        <v>53.307000000000002</v>
      </c>
      <c r="L19" s="13"/>
      <c r="M19" s="37">
        <f>+I19-K19</f>
        <v>-6.7220000000000013</v>
      </c>
      <c r="N19" s="13"/>
      <c r="O19" s="38">
        <f>+I19/K19-1</f>
        <v>-0.1260997617573677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18.577000000000002</v>
      </c>
      <c r="H22" s="13"/>
      <c r="I22" s="46">
        <f>F22+G22</f>
        <v>18.577000000000002</v>
      </c>
      <c r="J22" s="13"/>
      <c r="K22" s="46">
        <v>18.577000000000002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28.007999999999999</v>
      </c>
      <c r="G26" s="45">
        <v>20.09</v>
      </c>
      <c r="H26" s="13"/>
      <c r="I26" s="46">
        <f>F26+G26</f>
        <v>48.097999999999999</v>
      </c>
      <c r="J26" s="13"/>
      <c r="K26" s="46">
        <v>54.819999999999993</v>
      </c>
      <c r="L26" s="13"/>
      <c r="M26" s="46">
        <f>+I26-K26</f>
        <v>-6.7219999999999942</v>
      </c>
      <c r="N26" s="13"/>
      <c r="O26" s="47">
        <f>+I26/K26-1</f>
        <v>-0.12261948194089745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20.09</v>
      </c>
      <c r="H27" s="13"/>
      <c r="I27" s="46">
        <f>F27+G27</f>
        <v>20.09</v>
      </c>
      <c r="J27" s="13"/>
      <c r="K27" s="46">
        <v>20.09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28.007999999999999</v>
      </c>
      <c r="G30" s="36">
        <v>23.620999999999999</v>
      </c>
      <c r="H30" s="13"/>
      <c r="I30" s="37">
        <f>F30+G30</f>
        <v>51.628999999999998</v>
      </c>
      <c r="J30" s="13"/>
      <c r="K30" s="37">
        <v>58.350999999999999</v>
      </c>
      <c r="L30" s="13"/>
      <c r="M30" s="37">
        <f>+I30-K30</f>
        <v>-6.7220000000000013</v>
      </c>
      <c r="N30" s="13"/>
      <c r="O30" s="38">
        <f>+I30/K30-1</f>
        <v>-0.11519939675412594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28.007999999999999</v>
      </c>
      <c r="G31" s="45">
        <v>100.71699999999998</v>
      </c>
      <c r="H31" s="13"/>
      <c r="I31" s="46">
        <f>F31+G31</f>
        <v>128.72499999999999</v>
      </c>
      <c r="J31" s="13"/>
      <c r="K31" s="46">
        <v>135.44699999999997</v>
      </c>
      <c r="L31" s="13"/>
      <c r="M31" s="46">
        <f>+I31-K31</f>
        <v>-6.72199999999998</v>
      </c>
      <c r="N31" s="13"/>
      <c r="O31" s="47">
        <f>+I31/K31-1</f>
        <v>-4.9628267883378596E-2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23.620999999999999</v>
      </c>
      <c r="H32" s="13"/>
      <c r="I32" s="46">
        <f>F32+G32</f>
        <v>23.620999999999999</v>
      </c>
      <c r="J32" s="13"/>
      <c r="K32" s="46">
        <v>23.620999999999999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61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47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48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49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50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51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62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54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55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D21B-F6B5-4558-8130-1AA0509FC67A}">
  <sheetPr>
    <pageSetUpPr fitToPage="1"/>
  </sheetPr>
  <dimension ref="A1:AA48"/>
  <sheetViews>
    <sheetView tabSelected="1" workbookViewId="0"/>
  </sheetViews>
  <sheetFormatPr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43891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43891</v>
      </c>
      <c r="J7" s="17"/>
      <c r="K7" s="29">
        <v>43862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22.107999999999997</v>
      </c>
      <c r="G9" s="36">
        <v>78.114000000000004</v>
      </c>
      <c r="H9" s="13"/>
      <c r="I9" s="37">
        <f>F9+G9</f>
        <v>100.22200000000001</v>
      </c>
      <c r="J9" s="13"/>
      <c r="K9" s="37">
        <v>106.122</v>
      </c>
      <c r="L9" s="13"/>
      <c r="M9" s="37">
        <f>+I9-K9</f>
        <v>-5.8999999999999915</v>
      </c>
      <c r="N9" s="13"/>
      <c r="O9" s="38">
        <f>+I9/K9-1</f>
        <v>-5.559638906164599E-2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22.107999999999997</v>
      </c>
      <c r="G10" s="45">
        <v>42.485999999999997</v>
      </c>
      <c r="H10" s="13"/>
      <c r="I10" s="46">
        <f>F10+G10</f>
        <v>64.593999999999994</v>
      </c>
      <c r="J10" s="13"/>
      <c r="K10" s="46">
        <v>70.494</v>
      </c>
      <c r="L10" s="13"/>
      <c r="M10" s="46">
        <f>+I10-K10</f>
        <v>-5.9000000000000057</v>
      </c>
      <c r="N10" s="13"/>
      <c r="O10" s="47">
        <f>+I10/K10-1</f>
        <v>-8.3695066246772809E-2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22.107999999999997</v>
      </c>
      <c r="G11" s="45">
        <v>18.597000000000001</v>
      </c>
      <c r="H11" s="13"/>
      <c r="I11" s="46">
        <f>F11+G11</f>
        <v>40.704999999999998</v>
      </c>
      <c r="J11" s="13"/>
      <c r="K11" s="46">
        <v>46.605000000000004</v>
      </c>
      <c r="L11" s="13"/>
      <c r="M11" s="46">
        <f>+I11-K11</f>
        <v>-5.9000000000000057</v>
      </c>
      <c r="N11" s="13"/>
      <c r="O11" s="47">
        <f>+I11/K11-1</f>
        <v>-0.12659585881343216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78.114000000000004</v>
      </c>
      <c r="H14" s="13"/>
      <c r="I14" s="46">
        <f>F14+G14</f>
        <v>78.114000000000004</v>
      </c>
      <c r="J14" s="13"/>
      <c r="K14" s="46">
        <v>78.114000000000004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42.485999999999997</v>
      </c>
      <c r="H15" s="13"/>
      <c r="I15" s="46">
        <f>F15+G15</f>
        <v>42.485999999999997</v>
      </c>
      <c r="J15" s="13"/>
      <c r="K15" s="46">
        <v>42.485999999999997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18.597000000000001</v>
      </c>
      <c r="H16" s="13"/>
      <c r="I16" s="46">
        <f>F16+G16</f>
        <v>18.597000000000001</v>
      </c>
      <c r="J16" s="13"/>
      <c r="K16" s="46">
        <v>18.597000000000001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7" ht="6" customHeight="1" x14ac:dyDescent="0.25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63">
        <f>+F9</f>
        <v>22.107999999999997</v>
      </c>
      <c r="G19" s="36">
        <v>18.577000000000002</v>
      </c>
      <c r="H19" s="13"/>
      <c r="I19" s="37">
        <f>F19+G19</f>
        <v>40.685000000000002</v>
      </c>
      <c r="J19" s="13"/>
      <c r="K19" s="37">
        <v>46.585000000000001</v>
      </c>
      <c r="L19" s="13"/>
      <c r="M19" s="37">
        <f>+I19-K19</f>
        <v>-5.8999999999999986</v>
      </c>
      <c r="N19" s="13"/>
      <c r="O19" s="38">
        <f>+I19/K19-1</f>
        <v>-0.12665020929483739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18.577000000000002</v>
      </c>
      <c r="H22" s="13"/>
      <c r="I22" s="46">
        <f>F22+G22</f>
        <v>18.577000000000002</v>
      </c>
      <c r="J22" s="13"/>
      <c r="K22" s="46">
        <v>18.577000000000002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7" x14ac:dyDescent="0.2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22.107999999999997</v>
      </c>
      <c r="G26" s="45">
        <v>20.09</v>
      </c>
      <c r="H26" s="13"/>
      <c r="I26" s="46">
        <f>F26+G26</f>
        <v>42.197999999999993</v>
      </c>
      <c r="J26" s="13"/>
      <c r="K26" s="46">
        <v>48.097999999999999</v>
      </c>
      <c r="L26" s="13"/>
      <c r="M26" s="46">
        <f>+I26-K26</f>
        <v>-5.9000000000000057</v>
      </c>
      <c r="N26" s="13"/>
      <c r="O26" s="47">
        <f>+I26/K26-1</f>
        <v>-0.12266622312778086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20.09</v>
      </c>
      <c r="H27" s="13"/>
      <c r="I27" s="46">
        <f>F27+G27</f>
        <v>20.09</v>
      </c>
      <c r="J27" s="13"/>
      <c r="K27" s="46">
        <v>20.09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63">
        <f>+F9</f>
        <v>22.107999999999997</v>
      </c>
      <c r="G30" s="36">
        <v>23.620999999999999</v>
      </c>
      <c r="H30" s="13"/>
      <c r="I30" s="37">
        <f>F30+G30</f>
        <v>45.728999999999999</v>
      </c>
      <c r="J30" s="13"/>
      <c r="K30" s="37">
        <v>51.628999999999998</v>
      </c>
      <c r="L30" s="13"/>
      <c r="M30" s="37">
        <f>+I30-K30</f>
        <v>-5.8999999999999986</v>
      </c>
      <c r="N30" s="13"/>
      <c r="O30" s="38">
        <f>+I30/K30-1</f>
        <v>-0.11427685990431735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77" t="s">
        <v>42</v>
      </c>
      <c r="D31" s="43"/>
      <c r="E31" s="34"/>
      <c r="F31" s="44">
        <f>+F9</f>
        <v>22.107999999999997</v>
      </c>
      <c r="G31" s="45">
        <v>100.71699999999998</v>
      </c>
      <c r="H31" s="13"/>
      <c r="I31" s="46">
        <f>F31+G31</f>
        <v>122.82499999999999</v>
      </c>
      <c r="J31" s="13"/>
      <c r="K31" s="46">
        <v>128.72499999999999</v>
      </c>
      <c r="L31" s="13"/>
      <c r="M31" s="46">
        <f>+I31-K31</f>
        <v>-5.9000000000000057</v>
      </c>
      <c r="N31" s="13"/>
      <c r="O31" s="47">
        <f>+I31/K31-1</f>
        <v>-4.583414255195184E-2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23.620999999999999</v>
      </c>
      <c r="H32" s="13"/>
      <c r="I32" s="46">
        <f>F32+G32</f>
        <v>23.620999999999999</v>
      </c>
      <c r="J32" s="13"/>
      <c r="K32" s="46">
        <v>23.620999999999999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7" ht="5.25" customHeight="1" x14ac:dyDescent="0.25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1"/>
      <c r="L34" s="79"/>
      <c r="M34" s="79"/>
      <c r="N34" s="79"/>
      <c r="O34" s="79"/>
      <c r="P34" s="79"/>
      <c r="Z34" s="4"/>
    </row>
    <row r="35" spans="1:27" x14ac:dyDescent="0.25">
      <c r="A35" s="4" t="s">
        <v>45</v>
      </c>
      <c r="B35" s="4"/>
      <c r="C35" s="8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7" x14ac:dyDescent="0.25">
      <c r="A36" s="83"/>
      <c r="B36" s="84"/>
      <c r="C36" s="85"/>
      <c r="D36" s="85"/>
      <c r="E36" s="85"/>
      <c r="F36" s="85"/>
      <c r="G36" s="8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7" x14ac:dyDescent="0.25">
      <c r="A37" s="83"/>
      <c r="B37" s="86"/>
      <c r="C37" s="86"/>
      <c r="D37" s="86"/>
      <c r="E37" s="86"/>
      <c r="F37" s="86"/>
      <c r="G37" s="86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7" x14ac:dyDescent="0.25">
      <c r="A38" s="87" t="s">
        <v>61</v>
      </c>
      <c r="B38" s="86"/>
      <c r="C38" s="86"/>
      <c r="D38" s="86"/>
      <c r="E38" s="86"/>
      <c r="F38" s="86"/>
      <c r="G38" s="86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7" x14ac:dyDescent="0.25">
      <c r="A39" s="83" t="s">
        <v>63</v>
      </c>
      <c r="B39" s="86"/>
      <c r="C39" s="86"/>
      <c r="D39" s="86"/>
      <c r="E39" s="86"/>
      <c r="F39" s="86"/>
      <c r="G39" s="86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7" x14ac:dyDescent="0.25">
      <c r="A40" s="83" t="s">
        <v>48</v>
      </c>
      <c r="B40" s="86"/>
      <c r="C40" s="86"/>
      <c r="D40" s="86"/>
      <c r="E40" s="86"/>
      <c r="F40" s="86"/>
      <c r="G40" s="86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7" x14ac:dyDescent="0.25">
      <c r="A41" s="83" t="s">
        <v>49</v>
      </c>
      <c r="B41" s="86"/>
      <c r="C41" s="86"/>
      <c r="D41" s="86"/>
      <c r="E41" s="86"/>
      <c r="F41" s="86"/>
      <c r="G41" s="86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27" x14ac:dyDescent="0.25">
      <c r="A42" s="88" t="s">
        <v>50</v>
      </c>
      <c r="B42" s="86"/>
      <c r="C42" s="86"/>
      <c r="D42" s="86"/>
      <c r="E42" s="86"/>
      <c r="F42" s="86"/>
      <c r="G42" s="86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27" x14ac:dyDescent="0.25">
      <c r="A43" s="83" t="s">
        <v>51</v>
      </c>
      <c r="B43" s="86"/>
      <c r="C43" s="86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27" x14ac:dyDescent="0.25">
      <c r="A44" s="89" t="s">
        <v>62</v>
      </c>
      <c r="B44" s="86"/>
      <c r="C44" s="86"/>
      <c r="D44" s="86"/>
      <c r="E44" s="86"/>
      <c r="F44" s="86"/>
      <c r="G44" s="8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7" x14ac:dyDescent="0.25">
      <c r="A45" s="83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7" x14ac:dyDescent="0.25">
      <c r="A46" s="83" t="s">
        <v>54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7" x14ac:dyDescent="0.25">
      <c r="A47" s="83" t="s">
        <v>55</v>
      </c>
      <c r="B47" s="4"/>
      <c r="C47" s="9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7" x14ac:dyDescent="0.25">
      <c r="A48" s="83" t="s">
        <v>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printOptions horizontalCentered="1" verticalCentered="1"/>
  <pageMargins left="0" right="0" top="0" bottom="0" header="0.5" footer="0.5"/>
  <pageSetup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54B723DE6BD4D9227AA97F3CCDA7F" ma:contentTypeVersion="8" ma:contentTypeDescription="Create a new document." ma:contentTypeScope="" ma:versionID="d675c58239f35d4f780fc8eeac492206">
  <xsd:schema xmlns:xsd="http://www.w3.org/2001/XMLSchema" xmlns:xs="http://www.w3.org/2001/XMLSchema" xmlns:p="http://schemas.microsoft.com/office/2006/metadata/properties" xmlns:ns3="500d34f7-fe51-4e03-89ba-9b17a909a998" targetNamespace="http://schemas.microsoft.com/office/2006/metadata/properties" ma:root="true" ma:fieldsID="a03525831621f6d6713182b3e6e2ca0f" ns3:_="">
    <xsd:import namespace="500d34f7-fe51-4e03-89ba-9b17a909a9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d34f7-fe51-4e03-89ba-9b17a909a9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11F8D-B2A9-4208-A893-6D77ED72B1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3FAD38-0D6B-403B-97A1-CDE5030C6367}">
  <ds:schemaRefs>
    <ds:schemaRef ds:uri="http://purl.org/dc/elements/1.1/"/>
    <ds:schemaRef ds:uri="http://schemas.microsoft.com/office/2006/documentManagement/types"/>
    <ds:schemaRef ds:uri="500d34f7-fe51-4e03-89ba-9b17a909a99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6470E5-672D-4FEF-9724-B7670CF38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d34f7-fe51-4e03-89ba-9b17a909a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December 1, 2019</vt:lpstr>
      <vt:lpstr>12 month summary</vt:lpstr>
      <vt:lpstr>January 1, 2020</vt:lpstr>
      <vt:lpstr>February 1, 2020</vt:lpstr>
      <vt:lpstr>March 1, 2020</vt:lpstr>
      <vt:lpstr>'December 1, 2019'!Print_Area</vt:lpstr>
      <vt:lpstr>'February 1, 2020'!Print_Area</vt:lpstr>
      <vt:lpstr>'January 1, 2020'!Print_Area</vt:lpstr>
      <vt:lpstr>'March 1,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Tung, Andrew</dc:creator>
  <cp:lastModifiedBy>Tung, Andrew</cp:lastModifiedBy>
  <dcterms:created xsi:type="dcterms:W3CDTF">2019-12-30T23:47:11Z</dcterms:created>
  <dcterms:modified xsi:type="dcterms:W3CDTF">2020-02-28T23:05:37Z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0x0101001FB54B723DE6BD4D9227AA97F3CCDA7F</vt:lpwstr>
  </property>
</Properties>
</file>