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ng\Documents\Procurement Documents\"/>
    </mc:Choice>
  </mc:AlternateContent>
  <xr:revisionPtr revIDLastSave="0" documentId="13_ncr:1_{8C810A8F-9609-42EA-B914-A6676FAFD7C1}" xr6:coauthVersionLast="47" xr6:coauthVersionMax="47" xr10:uidLastSave="{00000000-0000-0000-0000-000000000000}"/>
  <bookViews>
    <workbookView xWindow="-110" yWindow="-110" windowWidth="19420" windowHeight="11620" activeTab="2" xr2:uid="{B3B2517C-552F-43F5-99FE-2517AA84053A}"/>
  </bookViews>
  <sheets>
    <sheet name="December 1, 2021" sheetId="1" r:id="rId1"/>
    <sheet name="12 month summary" sheetId="2" r:id="rId2"/>
    <sheet name="January 1, 2022" sheetId="3" r:id="rId3"/>
  </sheets>
  <definedNames>
    <definedName name="_AMO_UniqueIdentifier" hidden="1">"'85d4127a-4017-4e1e-a7b9-8ac7082c733c'"</definedName>
    <definedName name="_xlnm.Print_Area" localSheetId="0">'December 1, 2021'!$A$1:$P$49</definedName>
    <definedName name="_xlnm.Print_Area" localSheetId="2">'January 1, 2022'!$A$1:$P$49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3" l="1"/>
  <c r="O37" i="3" s="1"/>
  <c r="O32" i="3"/>
  <c r="I32" i="3"/>
  <c r="M32" i="3" s="1"/>
  <c r="F31" i="3"/>
  <c r="I31" i="3" s="1"/>
  <c r="F30" i="3"/>
  <c r="I30" i="3" s="1"/>
  <c r="I27" i="3"/>
  <c r="M27" i="3" s="1"/>
  <c r="F26" i="3"/>
  <c r="I26" i="3" s="1"/>
  <c r="I22" i="3"/>
  <c r="O22" i="3" s="1"/>
  <c r="F19" i="3"/>
  <c r="F36" i="3" s="1"/>
  <c r="I36" i="3" s="1"/>
  <c r="I16" i="3"/>
  <c r="O16" i="3" s="1"/>
  <c r="I15" i="3"/>
  <c r="O15" i="3" s="1"/>
  <c r="O14" i="3"/>
  <c r="I14" i="3"/>
  <c r="M14" i="3" s="1"/>
  <c r="F11" i="3"/>
  <c r="I11" i="3" s="1"/>
  <c r="F10" i="3"/>
  <c r="I10" i="3" s="1"/>
  <c r="O10" i="3" s="1"/>
  <c r="I9" i="3"/>
  <c r="M9" i="3" s="1"/>
  <c r="M37" i="1"/>
  <c r="I37" i="1"/>
  <c r="O37" i="1" s="1"/>
  <c r="I32" i="1"/>
  <c r="M32" i="1" s="1"/>
  <c r="F31" i="1"/>
  <c r="I31" i="1" s="1"/>
  <c r="F30" i="1"/>
  <c r="I30" i="1" s="1"/>
  <c r="I27" i="1"/>
  <c r="O27" i="1" s="1"/>
  <c r="O26" i="1"/>
  <c r="I26" i="1"/>
  <c r="M26" i="1" s="1"/>
  <c r="F26" i="1"/>
  <c r="O22" i="1"/>
  <c r="I22" i="1"/>
  <c r="M22" i="1" s="1"/>
  <c r="F19" i="1"/>
  <c r="F36" i="1" s="1"/>
  <c r="I36" i="1" s="1"/>
  <c r="M16" i="1"/>
  <c r="I16" i="1"/>
  <c r="O16" i="1" s="1"/>
  <c r="I15" i="1"/>
  <c r="O15" i="1" s="1"/>
  <c r="O14" i="1"/>
  <c r="M14" i="1"/>
  <c r="I14" i="1"/>
  <c r="O11" i="1"/>
  <c r="I11" i="1"/>
  <c r="M11" i="1" s="1"/>
  <c r="F11" i="1"/>
  <c r="O10" i="1"/>
  <c r="I10" i="1"/>
  <c r="M10" i="1" s="1"/>
  <c r="F10" i="1"/>
  <c r="O9" i="1"/>
  <c r="I9" i="1"/>
  <c r="M9" i="1" s="1"/>
  <c r="O27" i="3" l="1"/>
  <c r="M22" i="3"/>
  <c r="O26" i="3"/>
  <c r="M26" i="3"/>
  <c r="O9" i="3"/>
  <c r="I19" i="3"/>
  <c r="O19" i="3" s="1"/>
  <c r="M10" i="3"/>
  <c r="O30" i="3"/>
  <c r="M30" i="3"/>
  <c r="O31" i="3"/>
  <c r="M31" i="3"/>
  <c r="O11" i="3"/>
  <c r="M11" i="3"/>
  <c r="O36" i="3"/>
  <c r="M36" i="3"/>
  <c r="M15" i="3"/>
  <c r="M16" i="3"/>
  <c r="M37" i="3"/>
  <c r="O36" i="1"/>
  <c r="M36" i="1"/>
  <c r="O30" i="1"/>
  <c r="M30" i="1"/>
  <c r="O31" i="1"/>
  <c r="M31" i="1"/>
  <c r="O32" i="1"/>
  <c r="I19" i="1"/>
  <c r="M15" i="1"/>
  <c r="M27" i="1"/>
  <c r="M19" i="3" l="1"/>
  <c r="O19" i="1"/>
  <c r="M19" i="1"/>
</calcChain>
</file>

<file path=xl/sharedStrings.xml><?xml version="1.0" encoding="utf-8"?>
<sst xmlns="http://schemas.openxmlformats.org/spreadsheetml/2006/main" count="196" uniqueCount="66">
  <si>
    <t>Southern California Gas Company</t>
  </si>
  <si>
    <t>Commercial &amp; Industrial Rates</t>
  </si>
  <si>
    <t>Procurement</t>
  </si>
  <si>
    <t>Transmission</t>
  </si>
  <si>
    <t>New Rate</t>
  </si>
  <si>
    <t>Change</t>
  </si>
  <si>
    <t>Percentage</t>
  </si>
  <si>
    <t xml:space="preserve">Rate </t>
  </si>
  <si>
    <t>Commodity</t>
  </si>
  <si>
    <t>Rate</t>
  </si>
  <si>
    <t>Charge</t>
  </si>
  <si>
    <t>Effective</t>
  </si>
  <si>
    <t>In Rates</t>
  </si>
  <si>
    <t>Schedule</t>
  </si>
  <si>
    <t>Type</t>
  </si>
  <si>
    <t>¢/therm</t>
  </si>
  <si>
    <t>in Rates</t>
  </si>
  <si>
    <t>Schedule No. GN-10</t>
  </si>
  <si>
    <t>GN-10</t>
  </si>
  <si>
    <t>Tier I</t>
  </si>
  <si>
    <t>Core Service for</t>
  </si>
  <si>
    <t>Tier II</t>
  </si>
  <si>
    <t>Small Commercial</t>
  </si>
  <si>
    <t>Tier III</t>
  </si>
  <si>
    <t>and Industrial</t>
  </si>
  <si>
    <t>Schedule No. GT-10</t>
  </si>
  <si>
    <t>GT-10</t>
  </si>
  <si>
    <t>CAT Service</t>
  </si>
  <si>
    <t xml:space="preserve">for Large Core C&amp;I </t>
  </si>
  <si>
    <t>Core Air Conditioning</t>
  </si>
  <si>
    <t>G-AC</t>
  </si>
  <si>
    <t>Svc for C&amp;I</t>
  </si>
  <si>
    <t>Trans. Only  Air Condi-</t>
  </si>
  <si>
    <t>GT-AC</t>
  </si>
  <si>
    <t>tioning Svc for C&amp;I</t>
  </si>
  <si>
    <t>For Water Pumping</t>
  </si>
  <si>
    <t>Core Gas Engine Svc</t>
  </si>
  <si>
    <t>G-EN</t>
  </si>
  <si>
    <t>Trans. Gas Engine Svc</t>
  </si>
  <si>
    <t>GT-EN</t>
  </si>
  <si>
    <t>G-NGU</t>
  </si>
  <si>
    <t>Natural Gas Service</t>
  </si>
  <si>
    <t>G-NGC</t>
  </si>
  <si>
    <t>For Motor Vehicles</t>
  </si>
  <si>
    <t>GT-NGU</t>
  </si>
  <si>
    <t>Electric Generation</t>
  </si>
  <si>
    <t>(optional rate)</t>
  </si>
  <si>
    <t>GO-CEG</t>
  </si>
  <si>
    <t>GTO-CEG</t>
  </si>
  <si>
    <t>Footnotes:</t>
  </si>
  <si>
    <t xml:space="preserve">1.  Per Advice No. 5745, effective 1/1/21, Transmission includes a surcharge of 0.136 cents on transportation rates to fund the California Solar Initiative Thermal Program (CSI-TP). </t>
  </si>
  <si>
    <t>2.  Monthly Forecast Cost of Gas includes 0.211 ¢/therm Core Brokerage Fee, monthly PGA adjustment, and sales related Carrying Cost of Storage Inventory.</t>
  </si>
  <si>
    <t xml:space="preserve">3.  Service provided under the eliminated GN-10V or GT-10V rate (pursuant to the SoCalGas-Vernon Stipulation and Settlement Agreement approved by D.96-09-104) shall, </t>
  </si>
  <si>
    <t xml:space="preserve">     effective on and after August 1, 2010, be provided at the existing GN-10 or GT-10 rate as approved in Advice No. 4132 on August 1, 2010. </t>
  </si>
  <si>
    <t>4. The Transportation Charge Adjustment is applicable to CARE and Constitutionally exempt customers, which are excluded from funding the CSI-TP.</t>
  </si>
  <si>
    <t>5.  Available only to non-residential core customers for high-efficiency gas air conditioning equipment.</t>
  </si>
  <si>
    <t>6.  G-NGC rate includes a 104.197 cents per therm Compression Surcharge approved by Res. G-3380 effective October 1, 2005 and revised in Advice No. 5745 effective January 1, 2021.</t>
  </si>
  <si>
    <t>7.  Per Advice Nos. 4896 and 5377, the Cap-and-Trade Cost Exemption is applicable to Sch. Nos. GR, GM, G-10, and G-NGV customers identified by CARB as being Covered Entities.</t>
  </si>
  <si>
    <t xml:space="preserve">8.  Per D.14-12-083 and Advice No. 5295, the G-NGC Transmission Rate is the combined G-NGU Transmission Rate, Compression Surcharge, and Low Carbon Fuel Standard (LCFS) Rate </t>
  </si>
  <si>
    <t xml:space="preserve">      Credit, per therm.</t>
  </si>
  <si>
    <t>9.  LCFS Rate Credit is included in the G-NGC Transmission Rate Calculation.</t>
  </si>
  <si>
    <t>Monthly Core Commercial &amp; Industrial Rates/Effective Date</t>
  </si>
  <si>
    <r>
      <t>G-NGC</t>
    </r>
    <r>
      <rPr>
        <b/>
        <vertAlign val="superscript"/>
        <sz val="8"/>
        <rFont val="Arial"/>
        <family val="2"/>
      </rPr>
      <t>6</t>
    </r>
  </si>
  <si>
    <t xml:space="preserve">1.  Per Advice No. 5915, effective 1/1/22, Transmission includes a surcharge of 0.032 cents on transportation rates to fund the California Solar Initiative Thermal Program (CSI-TP). </t>
  </si>
  <si>
    <t>2.  Monthly Forecast Cost of Gas includes 0.210¢/therm Core Brokerage Fee, monthly PGA adjustment, and sales related Carrying Cost of Storage Inventory.</t>
  </si>
  <si>
    <t>6.  G-NGC rate includes a 104.173 cents per therm Compression Surcharge approved by Res. G-3380 effective October 1, 2005 and revised in Advice No. 5915 effective January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</si>
</sst>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0"/>
    <numFmt numFmtId="165" formatCode="00.000"/>
    <numFmt numFmtId="166" formatCode="0.0%"/>
    <numFmt numFmtId="167" formatCode="0.000"/>
    <numFmt numFmtId="168" formatCode="00.000;\(00.000\)"/>
    <numFmt numFmtId="169" formatCode="#,##0.000"/>
    <numFmt numFmtId="170" formatCode="m/d/yy"/>
  </numFmts>
  <fonts count="13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56"/>
      <name val="Arial"/>
      <family val="2"/>
    </font>
    <font>
      <sz val="10"/>
      <name val="Arial"/>
      <family val="2"/>
    </font>
    <font>
      <b/>
      <sz val="8"/>
      <color indexed="56"/>
      <name val="Arial"/>
      <family val="2"/>
    </font>
    <font>
      <sz val="7"/>
      <name val="Arial"/>
      <family val="2"/>
    </font>
    <font>
      <b/>
      <sz val="12"/>
      <name val="Times New Roman"/>
      <family val="1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2" fillId="0" borderId="0" xfId="0" applyFont="1"/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17" fontId="3" fillId="2" borderId="4" xfId="0" quotePrefix="1" applyNumberFormat="1" applyFont="1" applyFill="1" applyBorder="1" applyAlignment="1">
      <alignment horizontal="centerContinuous"/>
    </xf>
    <xf numFmtId="17" fontId="3" fillId="2" borderId="0" xfId="0" quotePrefix="1" applyNumberFormat="1" applyFont="1" applyFill="1" applyAlignment="1">
      <alignment horizontal="centerContinuous"/>
    </xf>
    <xf numFmtId="17" fontId="3" fillId="2" borderId="0" xfId="0" applyNumberFormat="1" applyFont="1" applyFill="1" applyAlignment="1">
      <alignment horizontal="centerContinuous"/>
    </xf>
    <xf numFmtId="17" fontId="3" fillId="2" borderId="5" xfId="0" quotePrefix="1" applyNumberFormat="1" applyFont="1" applyFill="1" applyBorder="1" applyAlignment="1">
      <alignment horizontal="centerContinuous"/>
    </xf>
    <xf numFmtId="0" fontId="0" fillId="2" borderId="4" xfId="0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4" fontId="4" fillId="2" borderId="0" xfId="0" quotePrefix="1" applyNumberFormat="1" applyFont="1" applyFill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0" xfId="0" applyFont="1" applyFill="1" applyAlignment="1">
      <alignment horizontal="right"/>
    </xf>
    <xf numFmtId="165" fontId="6" fillId="0" borderId="6" xfId="0" applyNumberFormat="1" applyFont="1" applyBorder="1"/>
    <xf numFmtId="165" fontId="7" fillId="0" borderId="6" xfId="0" applyNumberFormat="1" applyFont="1" applyBorder="1"/>
    <xf numFmtId="165" fontId="2" fillId="0" borderId="6" xfId="0" applyNumberFormat="1" applyFont="1" applyBorder="1"/>
    <xf numFmtId="166" fontId="2" fillId="0" borderId="6" xfId="0" applyNumberFormat="1" applyFont="1" applyBorder="1"/>
    <xf numFmtId="167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5" fontId="7" fillId="0" borderId="7" xfId="0" applyNumberFormat="1" applyFont="1" applyBorder="1"/>
    <xf numFmtId="165" fontId="2" fillId="0" borderId="7" xfId="0" applyNumberFormat="1" applyFont="1" applyBorder="1"/>
    <xf numFmtId="166" fontId="2" fillId="0" borderId="7" xfId="0" applyNumberFormat="1" applyFont="1" applyBorder="1"/>
    <xf numFmtId="0" fontId="4" fillId="0" borderId="1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165" fontId="7" fillId="0" borderId="0" xfId="0" applyNumberFormat="1" applyFont="1"/>
    <xf numFmtId="166" fontId="2" fillId="0" borderId="0" xfId="0" applyNumberFormat="1" applyFont="1"/>
    <xf numFmtId="0" fontId="2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168" fontId="7" fillId="2" borderId="12" xfId="0" applyNumberFormat="1" applyFont="1" applyFill="1" applyBorder="1"/>
    <xf numFmtId="165" fontId="7" fillId="2" borderId="12" xfId="0" applyNumberFormat="1" applyFont="1" applyFill="1" applyBorder="1"/>
    <xf numFmtId="164" fontId="2" fillId="2" borderId="12" xfId="0" applyNumberFormat="1" applyFont="1" applyFill="1" applyBorder="1"/>
    <xf numFmtId="166" fontId="2" fillId="2" borderId="12" xfId="1" applyNumberFormat="1" applyFont="1" applyFill="1" applyBorder="1"/>
    <xf numFmtId="0" fontId="4" fillId="0" borderId="10" xfId="0" applyFont="1" applyBorder="1" applyAlignment="1">
      <alignment horizontal="right"/>
    </xf>
    <xf numFmtId="165" fontId="7" fillId="0" borderId="11" xfId="0" applyNumberFormat="1" applyFont="1" applyBorder="1"/>
    <xf numFmtId="165" fontId="2" fillId="0" borderId="11" xfId="0" applyNumberFormat="1" applyFont="1" applyBorder="1"/>
    <xf numFmtId="166" fontId="2" fillId="0" borderId="11" xfId="0" applyNumberFormat="1" applyFont="1" applyBorder="1"/>
    <xf numFmtId="168" fontId="7" fillId="2" borderId="0" xfId="0" applyNumberFormat="1" applyFont="1" applyFill="1"/>
    <xf numFmtId="165" fontId="7" fillId="2" borderId="0" xfId="0" applyNumberFormat="1" applyFont="1" applyFill="1"/>
    <xf numFmtId="164" fontId="2" fillId="2" borderId="0" xfId="0" applyNumberFormat="1" applyFont="1" applyFill="1"/>
    <xf numFmtId="166" fontId="2" fillId="2" borderId="0" xfId="1" applyNumberFormat="1" applyFont="1" applyFill="1" applyBorder="1"/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8" xfId="0" applyFill="1" applyBorder="1"/>
    <xf numFmtId="0" fontId="4" fillId="2" borderId="9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4" fontId="4" fillId="2" borderId="9" xfId="0" quotePrefix="1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10" fillId="0" borderId="0" xfId="0" applyFont="1"/>
    <xf numFmtId="169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4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0" fillId="0" borderId="4" xfId="0" applyBorder="1"/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7" fontId="3" fillId="0" borderId="9" xfId="0" quotePrefix="1" applyNumberFormat="1" applyFont="1" applyBorder="1" applyAlignment="1">
      <alignment horizontal="centerContinuous"/>
    </xf>
    <xf numFmtId="17" fontId="3" fillId="0" borderId="0" xfId="0" quotePrefix="1" applyNumberFormat="1" applyFont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Continuous"/>
    </xf>
    <xf numFmtId="164" fontId="4" fillId="0" borderId="12" xfId="0" applyNumberFormat="1" applyFont="1" applyBorder="1" applyAlignment="1">
      <alignment horizontal="centerContinuous"/>
    </xf>
    <xf numFmtId="164" fontId="4" fillId="0" borderId="14" xfId="0" applyNumberFormat="1" applyFont="1" applyBorder="1" applyAlignment="1">
      <alignment horizontal="centerContinuous"/>
    </xf>
    <xf numFmtId="170" fontId="6" fillId="0" borderId="11" xfId="0" applyNumberFormat="1" applyFont="1" applyBorder="1"/>
    <xf numFmtId="0" fontId="2" fillId="2" borderId="7" xfId="0" applyFont="1" applyFill="1" applyBorder="1"/>
    <xf numFmtId="14" fontId="4" fillId="2" borderId="13" xfId="0" quotePrefix="1" applyNumberFormat="1" applyFont="1" applyFill="1" applyBorder="1" applyAlignment="1">
      <alignment horizontal="center"/>
    </xf>
    <xf numFmtId="14" fontId="4" fillId="2" borderId="15" xfId="0" quotePrefix="1" applyNumberFormat="1" applyFont="1" applyFill="1" applyBorder="1" applyAlignment="1">
      <alignment horizontal="center"/>
    </xf>
    <xf numFmtId="0" fontId="2" fillId="2" borderId="4" xfId="0" applyFont="1" applyFill="1" applyBorder="1"/>
    <xf numFmtId="165" fontId="2" fillId="0" borderId="4" xfId="0" applyNumberFormat="1" applyFont="1" applyBorder="1"/>
    <xf numFmtId="9" fontId="0" fillId="0" borderId="0" xfId="2" applyFont="1"/>
    <xf numFmtId="43" fontId="0" fillId="0" borderId="0" xfId="3" applyFont="1"/>
    <xf numFmtId="165" fontId="2" fillId="0" borderId="4" xfId="0" quotePrefix="1" applyNumberFormat="1" applyFont="1" applyBorder="1" applyAlignment="1">
      <alignment horizontal="center"/>
    </xf>
    <xf numFmtId="165" fontId="2" fillId="0" borderId="7" xfId="0" quotePrefix="1" applyNumberFormat="1" applyFont="1" applyBorder="1" applyAlignment="1">
      <alignment horizontal="center"/>
    </xf>
    <xf numFmtId="43" fontId="0" fillId="0" borderId="0" xfId="0" applyNumberFormat="1"/>
    <xf numFmtId="0" fontId="2" fillId="2" borderId="5" xfId="0" applyFont="1" applyFill="1" applyBorder="1"/>
    <xf numFmtId="0" fontId="4" fillId="2" borderId="5" xfId="0" applyFont="1" applyFill="1" applyBorder="1" applyAlignment="1">
      <alignment horizontal="right"/>
    </xf>
    <xf numFmtId="164" fontId="2" fillId="2" borderId="5" xfId="0" applyNumberFormat="1" applyFont="1" applyFill="1" applyBorder="1"/>
    <xf numFmtId="165" fontId="2" fillId="0" borderId="7" xfId="0" applyNumberFormat="1" applyFont="1" applyBorder="1" applyAlignment="1">
      <alignment horizontal="center"/>
    </xf>
    <xf numFmtId="14" fontId="4" fillId="2" borderId="5" xfId="0" quotePrefix="1" applyNumberFormat="1" applyFont="1" applyFill="1" applyBorder="1" applyAlignment="1">
      <alignment horizontal="center"/>
    </xf>
    <xf numFmtId="14" fontId="4" fillId="2" borderId="10" xfId="0" quotePrefix="1" applyNumberFormat="1" applyFont="1" applyFill="1" applyBorder="1" applyAlignment="1">
      <alignment horizontal="center"/>
    </xf>
    <xf numFmtId="0" fontId="2" fillId="2" borderId="11" xfId="0" applyFont="1" applyFill="1" applyBorder="1"/>
    <xf numFmtId="0" fontId="0" fillId="0" borderId="0" xfId="0" applyAlignment="1">
      <alignment horizontal="center"/>
    </xf>
    <xf numFmtId="10" fontId="0" fillId="0" borderId="0" xfId="2" applyNumberFormat="1" applyFont="1"/>
  </cellXfs>
  <cellStyles count="4">
    <cellStyle name="Comma 3" xfId="3" xr:uid="{69DF5584-3886-4526-9DE5-834E24BC2A69}"/>
    <cellStyle name="Normal" xfId="0" builtinId="0"/>
    <cellStyle name="Percent 2" xfId="1" xr:uid="{FCA7CFAE-26E6-4F8B-BCA3-AA4699799A3B}"/>
    <cellStyle name="Percent 3" xfId="2" xr:uid="{92E1983F-4494-4277-A022-0ED642376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7FC0-D613-4DA7-BAE6-CF058539F0E5}">
  <sheetPr>
    <pageSetUpPr fitToPage="1"/>
  </sheetPr>
  <dimension ref="A1:AA54"/>
  <sheetViews>
    <sheetView workbookViewId="0"/>
  </sheetViews>
  <sheetFormatPr defaultColWidth="9.1796875" defaultRowHeight="12.5" x14ac:dyDescent="0.25"/>
  <cols>
    <col min="1" max="1" width="2" customWidth="1"/>
    <col min="2" max="2" width="24.7265625" customWidth="1"/>
    <col min="3" max="3" width="11" customWidth="1"/>
    <col min="4" max="4" width="7.7265625" customWidth="1"/>
    <col min="5" max="5" width="1" customWidth="1"/>
    <col min="6" max="6" width="11.7265625" customWidth="1"/>
    <col min="7" max="7" width="10.54296875" customWidth="1"/>
    <col min="8" max="8" width="0.7265625" customWidth="1"/>
    <col min="9" max="9" width="10" customWidth="1"/>
    <col min="10" max="10" width="1.1796875" customWidth="1"/>
    <col min="11" max="11" width="10" customWidth="1"/>
    <col min="12" max="12" width="1" customWidth="1"/>
    <col min="14" max="14" width="1" customWidth="1"/>
    <col min="15" max="15" width="9.26953125" customWidth="1"/>
    <col min="16" max="16" width="0.7265625" customWidth="1"/>
    <col min="17" max="25" width="7.7265625" customWidth="1"/>
  </cols>
  <sheetData>
    <row r="1" spans="1:27" ht="1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35">
      <c r="A3" s="8">
        <v>44531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5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5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5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5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44531</v>
      </c>
      <c r="J7" s="17"/>
      <c r="K7" s="29">
        <v>44501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5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5">
      <c r="A9" s="12"/>
      <c r="B9" s="19" t="s">
        <v>17</v>
      </c>
      <c r="C9" s="32" t="s">
        <v>18</v>
      </c>
      <c r="D9" s="33" t="s">
        <v>19</v>
      </c>
      <c r="E9" s="34"/>
      <c r="F9" s="35">
        <v>65.129000000000005</v>
      </c>
      <c r="G9" s="36">
        <v>96.533000000000001</v>
      </c>
      <c r="H9" s="13"/>
      <c r="I9" s="37">
        <f>F9+G9</f>
        <v>161.66200000000001</v>
      </c>
      <c r="J9" s="13"/>
      <c r="K9" s="37">
        <v>160.33199999999999</v>
      </c>
      <c r="L9" s="13"/>
      <c r="M9" s="37">
        <f>+I9-K9</f>
        <v>1.3300000000000125</v>
      </c>
      <c r="N9" s="13"/>
      <c r="O9" s="38">
        <f>+I9/K9-1</f>
        <v>8.2952872788963905E-3</v>
      </c>
      <c r="P9" s="13"/>
      <c r="R9" s="39"/>
      <c r="Z9" s="40"/>
      <c r="AA9" s="41"/>
    </row>
    <row r="10" spans="1:27" x14ac:dyDescent="0.25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65.129000000000005</v>
      </c>
      <c r="G10" s="44">
        <v>52.601999999999997</v>
      </c>
      <c r="H10" s="13"/>
      <c r="I10" s="45">
        <f>F10+G10</f>
        <v>117.73099999999999</v>
      </c>
      <c r="J10" s="13"/>
      <c r="K10" s="45">
        <v>116.401</v>
      </c>
      <c r="L10" s="13"/>
      <c r="M10" s="45">
        <f>+I10-K10</f>
        <v>1.3299999999999983</v>
      </c>
      <c r="N10" s="13"/>
      <c r="O10" s="46">
        <f>+I10/K10-1</f>
        <v>1.1426018676815586E-2</v>
      </c>
      <c r="P10" s="13"/>
      <c r="R10" s="39"/>
      <c r="Z10" s="40"/>
      <c r="AA10" s="41"/>
    </row>
    <row r="11" spans="1:27" x14ac:dyDescent="0.25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65.129000000000005</v>
      </c>
      <c r="G11" s="44">
        <v>23.146999999999998</v>
      </c>
      <c r="H11" s="13"/>
      <c r="I11" s="45">
        <f>F11+G11</f>
        <v>88.27600000000001</v>
      </c>
      <c r="J11" s="13"/>
      <c r="K11" s="45">
        <v>86.945999999999998</v>
      </c>
      <c r="L11" s="13"/>
      <c r="M11" s="45">
        <f>+I11-K11</f>
        <v>1.3300000000000125</v>
      </c>
      <c r="N11" s="13"/>
      <c r="O11" s="46">
        <f>+I11/K11-1</f>
        <v>1.5296850918961269E-2</v>
      </c>
      <c r="P11" s="13"/>
      <c r="R11" s="39"/>
      <c r="Z11" s="40"/>
      <c r="AA11" s="41"/>
    </row>
    <row r="12" spans="1:27" x14ac:dyDescent="0.25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5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5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96.533000000000001</v>
      </c>
      <c r="H14" s="13"/>
      <c r="I14" s="45">
        <f>F14+G14</f>
        <v>96.533000000000001</v>
      </c>
      <c r="J14" s="13"/>
      <c r="K14" s="45">
        <v>96.533000000000001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5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52.601999999999997</v>
      </c>
      <c r="H15" s="13"/>
      <c r="I15" s="45">
        <f>F15+G15</f>
        <v>52.601999999999997</v>
      </c>
      <c r="J15" s="13"/>
      <c r="K15" s="45">
        <v>52.601999999999997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5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23.146999999999998</v>
      </c>
      <c r="H16" s="13"/>
      <c r="I16" s="45">
        <f>F16+G16</f>
        <v>23.146999999999998</v>
      </c>
      <c r="J16" s="13"/>
      <c r="K16" s="45">
        <v>23.146999999999998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5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5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5">
      <c r="A19" s="12"/>
      <c r="B19" s="19" t="s">
        <v>29</v>
      </c>
      <c r="C19" s="33" t="s">
        <v>30</v>
      </c>
      <c r="D19" s="33"/>
      <c r="E19" s="34"/>
      <c r="F19" s="36">
        <f>+F9</f>
        <v>65.129000000000005</v>
      </c>
      <c r="G19" s="36">
        <v>17.344000000000001</v>
      </c>
      <c r="H19" s="13"/>
      <c r="I19" s="37">
        <f>F19+G19</f>
        <v>82.473000000000013</v>
      </c>
      <c r="J19" s="13"/>
      <c r="K19" s="37">
        <v>81.143000000000001</v>
      </c>
      <c r="L19" s="13"/>
      <c r="M19" s="37">
        <f>+I19-K19</f>
        <v>1.3300000000000125</v>
      </c>
      <c r="N19" s="13"/>
      <c r="O19" s="38">
        <f>+I19/K19-1</f>
        <v>1.6390816213351922E-2</v>
      </c>
      <c r="P19" s="13"/>
      <c r="R19" s="39"/>
      <c r="Z19" s="40"/>
      <c r="AA19" s="41"/>
    </row>
    <row r="20" spans="1:27" x14ac:dyDescent="0.25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5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5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17.344000000000001</v>
      </c>
      <c r="H22" s="13"/>
      <c r="I22" s="45">
        <f>F22+G22</f>
        <v>17.344000000000001</v>
      </c>
      <c r="J22" s="13"/>
      <c r="K22" s="45">
        <v>17.344000000000001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5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5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5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5">
      <c r="A26" s="12"/>
      <c r="B26" s="24" t="s">
        <v>36</v>
      </c>
      <c r="C26" s="43" t="s">
        <v>37</v>
      </c>
      <c r="D26" s="43"/>
      <c r="E26" s="34"/>
      <c r="F26" s="44">
        <f>+F9</f>
        <v>65.129000000000005</v>
      </c>
      <c r="G26" s="44">
        <v>17.864999999999998</v>
      </c>
      <c r="H26" s="13"/>
      <c r="I26" s="45">
        <f>F26+G26</f>
        <v>82.994</v>
      </c>
      <c r="J26" s="13"/>
      <c r="K26" s="45">
        <v>81.664000000000001</v>
      </c>
      <c r="L26" s="13"/>
      <c r="M26" s="45">
        <f>+I26-K26</f>
        <v>1.3299999999999983</v>
      </c>
      <c r="N26" s="13"/>
      <c r="O26" s="46">
        <f>+I26/K26-1</f>
        <v>1.6286246081504752E-2</v>
      </c>
      <c r="P26" s="13"/>
      <c r="R26" s="39"/>
      <c r="Z26" s="4"/>
      <c r="AA26" s="41"/>
    </row>
    <row r="27" spans="1:27" x14ac:dyDescent="0.25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17.864999999999998</v>
      </c>
      <c r="H27" s="13"/>
      <c r="I27" s="45">
        <f>F27+G27</f>
        <v>17.864999999999998</v>
      </c>
      <c r="J27" s="13"/>
      <c r="K27" s="45">
        <v>17.864999999999998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5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5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5">
      <c r="A30" s="12"/>
      <c r="B30" s="19"/>
      <c r="C30" s="33" t="s">
        <v>40</v>
      </c>
      <c r="D30" s="33"/>
      <c r="E30" s="34"/>
      <c r="F30" s="36">
        <f>+F9</f>
        <v>65.129000000000005</v>
      </c>
      <c r="G30" s="36">
        <v>26.082999999999998</v>
      </c>
      <c r="H30" s="13"/>
      <c r="I30" s="37">
        <f>F30+G30</f>
        <v>91.212000000000003</v>
      </c>
      <c r="J30" s="13"/>
      <c r="K30" s="37">
        <v>89.882000000000005</v>
      </c>
      <c r="L30" s="13"/>
      <c r="M30" s="37">
        <f>+I30-K30</f>
        <v>1.3299999999999983</v>
      </c>
      <c r="N30" s="13"/>
      <c r="O30" s="38">
        <f>+I30/K30-1</f>
        <v>1.479717852295237E-2</v>
      </c>
      <c r="P30" s="13"/>
      <c r="R30" s="39"/>
      <c r="Z30" s="40"/>
      <c r="AA30" s="41"/>
    </row>
    <row r="31" spans="1:27" ht="12" customHeight="1" x14ac:dyDescent="0.25">
      <c r="A31" s="12"/>
      <c r="B31" s="24" t="s">
        <v>41</v>
      </c>
      <c r="C31" s="43" t="s">
        <v>42</v>
      </c>
      <c r="D31" s="43"/>
      <c r="E31" s="34"/>
      <c r="F31" s="44">
        <f>+F9</f>
        <v>65.129000000000005</v>
      </c>
      <c r="G31" s="44">
        <v>51.334000000000003</v>
      </c>
      <c r="H31" s="13"/>
      <c r="I31" s="45">
        <f>F31+G31</f>
        <v>116.46300000000001</v>
      </c>
      <c r="J31" s="13"/>
      <c r="K31" s="45">
        <v>115.13300000000001</v>
      </c>
      <c r="L31" s="13"/>
      <c r="M31" s="45">
        <f>+I31-K31</f>
        <v>1.3299999999999983</v>
      </c>
      <c r="N31" s="13"/>
      <c r="O31" s="46">
        <f>+I31/K31-1</f>
        <v>1.1551857417074096E-2</v>
      </c>
      <c r="P31" s="13"/>
      <c r="R31" s="39"/>
      <c r="Z31" s="40"/>
      <c r="AA31" s="41"/>
    </row>
    <row r="32" spans="1:27" ht="12" customHeight="1" x14ac:dyDescent="0.25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26.082999999999998</v>
      </c>
      <c r="H32" s="13"/>
      <c r="I32" s="45">
        <f>F32+G32</f>
        <v>26.082999999999998</v>
      </c>
      <c r="J32" s="13"/>
      <c r="K32" s="45">
        <v>26.082999999999998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5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5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5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5">
      <c r="A36" s="12"/>
      <c r="B36" s="24" t="s">
        <v>46</v>
      </c>
      <c r="C36" s="43" t="s">
        <v>47</v>
      </c>
      <c r="D36" s="43"/>
      <c r="E36" s="34"/>
      <c r="F36" s="44">
        <f>+F19</f>
        <v>65.129000000000005</v>
      </c>
      <c r="G36" s="44">
        <v>26.071000000000002</v>
      </c>
      <c r="H36" s="13"/>
      <c r="I36" s="45">
        <f>F36+G36</f>
        <v>91.2</v>
      </c>
      <c r="J36" s="13"/>
      <c r="K36" s="45">
        <v>89.87</v>
      </c>
      <c r="L36" s="13"/>
      <c r="M36" s="45">
        <f>+I36-K36</f>
        <v>1.3299999999999983</v>
      </c>
      <c r="N36" s="13"/>
      <c r="O36" s="46">
        <f>+I36/K36-1</f>
        <v>1.4799154334038001E-2</v>
      </c>
      <c r="P36" s="13"/>
      <c r="R36" s="39"/>
      <c r="Z36" s="4"/>
      <c r="AA36" s="41"/>
    </row>
    <row r="37" spans="1:27" x14ac:dyDescent="0.25">
      <c r="A37" s="12"/>
      <c r="B37" s="24"/>
      <c r="C37" s="43" t="s">
        <v>48</v>
      </c>
      <c r="D37" s="43"/>
      <c r="E37" s="34"/>
      <c r="F37" s="44">
        <v>0</v>
      </c>
      <c r="G37" s="44">
        <v>26.071000000000002</v>
      </c>
      <c r="H37" s="13"/>
      <c r="I37" s="45">
        <f>F37+G37</f>
        <v>26.071000000000002</v>
      </c>
      <c r="J37" s="13"/>
      <c r="K37" s="45">
        <v>26.071000000000002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5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5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5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5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5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5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5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5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5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5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5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5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5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5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5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5">
      <c r="A54" s="81"/>
      <c r="B54" s="81"/>
      <c r="C54" s="81"/>
      <c r="D54" s="81"/>
      <c r="E54" s="81"/>
      <c r="F54" s="81"/>
      <c r="G54" s="81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5098-53B1-4093-BDBF-376A33C97494}">
  <dimension ref="A1:AC46"/>
  <sheetViews>
    <sheetView workbookViewId="0">
      <selection activeCell="A4" sqref="A4"/>
    </sheetView>
  </sheetViews>
  <sheetFormatPr defaultRowHeight="12.5" x14ac:dyDescent="0.25"/>
  <cols>
    <col min="1" max="1" width="1.1796875" customWidth="1"/>
    <col min="2" max="2" width="22.26953125" customWidth="1"/>
    <col min="3" max="3" width="10.453125" customWidth="1"/>
    <col min="4" max="4" width="9.7265625" style="112" customWidth="1"/>
    <col min="5" max="5" width="1" customWidth="1"/>
    <col min="18" max="20" width="10.1796875" customWidth="1"/>
  </cols>
  <sheetData>
    <row r="1" spans="1:29" ht="13.5" customHeight="1" x14ac:dyDescent="0.3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4"/>
      <c r="S1" s="4"/>
      <c r="T1" s="4"/>
      <c r="U1" s="4"/>
      <c r="V1" s="4"/>
    </row>
    <row r="2" spans="1:29" ht="15" customHeight="1" x14ac:dyDescent="0.3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4"/>
      <c r="S2" s="4"/>
      <c r="T2" s="4"/>
      <c r="U2" s="4"/>
      <c r="V2" s="4"/>
    </row>
    <row r="3" spans="1:29" ht="13.5" customHeight="1" x14ac:dyDescent="0.3">
      <c r="A3" s="82">
        <v>2022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4"/>
      <c r="S3" s="4"/>
      <c r="T3" s="4"/>
      <c r="U3" s="4"/>
      <c r="V3" s="4"/>
    </row>
    <row r="4" spans="1:29" ht="8.25" customHeight="1" x14ac:dyDescent="0.25">
      <c r="A4" s="84"/>
      <c r="B4" s="4"/>
      <c r="C4" s="85"/>
      <c r="D4" s="85"/>
      <c r="E4" s="48"/>
      <c r="F4" s="85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"/>
      <c r="S4" s="4"/>
      <c r="T4" s="4"/>
      <c r="U4" s="4"/>
      <c r="V4" s="4"/>
    </row>
    <row r="5" spans="1:29" ht="6" customHeight="1" x14ac:dyDescent="0.35">
      <c r="A5" s="84"/>
      <c r="B5" s="4"/>
      <c r="C5" s="86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4"/>
      <c r="S5" s="4"/>
      <c r="T5" s="4"/>
      <c r="U5" s="4"/>
      <c r="V5" s="4"/>
    </row>
    <row r="6" spans="1:29" x14ac:dyDescent="0.25">
      <c r="A6" s="12"/>
      <c r="B6" s="20" t="s">
        <v>7</v>
      </c>
      <c r="C6" s="21"/>
      <c r="D6" s="89" t="s">
        <v>9</v>
      </c>
      <c r="E6" s="90"/>
      <c r="F6" s="91" t="s">
        <v>61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29" ht="11.25" customHeight="1" x14ac:dyDescent="0.25">
      <c r="A7" s="12"/>
      <c r="B7" s="25" t="s">
        <v>13</v>
      </c>
      <c r="C7" s="26"/>
      <c r="D7" s="27" t="s">
        <v>14</v>
      </c>
      <c r="E7" s="17"/>
      <c r="F7" s="94">
        <v>44562</v>
      </c>
      <c r="G7" s="94">
        <v>44593</v>
      </c>
      <c r="H7" s="94">
        <v>44621</v>
      </c>
      <c r="I7" s="94">
        <v>44652</v>
      </c>
      <c r="J7" s="94">
        <v>44682</v>
      </c>
      <c r="K7" s="94">
        <v>44713</v>
      </c>
      <c r="L7" s="94">
        <v>44743</v>
      </c>
      <c r="M7" s="94">
        <v>44774</v>
      </c>
      <c r="N7" s="94">
        <v>44805</v>
      </c>
      <c r="O7" s="94">
        <v>44835</v>
      </c>
      <c r="P7" s="94">
        <v>44866</v>
      </c>
      <c r="Q7" s="94">
        <v>44896</v>
      </c>
    </row>
    <row r="8" spans="1:29" ht="6" customHeight="1" x14ac:dyDescent="0.25">
      <c r="A8" s="12"/>
      <c r="B8" s="17"/>
      <c r="C8" s="17"/>
      <c r="D8" s="17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1:29" ht="10.5" customHeight="1" x14ac:dyDescent="0.25">
      <c r="A9" s="12"/>
      <c r="B9" s="19" t="s">
        <v>17</v>
      </c>
      <c r="C9" s="33" t="s">
        <v>18</v>
      </c>
      <c r="D9" s="33" t="s">
        <v>19</v>
      </c>
      <c r="E9" s="98"/>
      <c r="F9" s="99">
        <v>139.08999999999997</v>
      </c>
      <c r="G9" s="99">
        <v>136.09199999999998</v>
      </c>
      <c r="H9" s="99">
        <v>136.30799999999999</v>
      </c>
      <c r="I9" s="99">
        <v>130.697</v>
      </c>
      <c r="J9" s="99">
        <v>135.01</v>
      </c>
      <c r="K9" s="99">
        <v>138.786</v>
      </c>
      <c r="L9" s="99">
        <v>141.94799999999998</v>
      </c>
      <c r="M9" s="99">
        <v>143.92499999999998</v>
      </c>
      <c r="N9" s="37">
        <v>143.751</v>
      </c>
      <c r="O9" s="99">
        <v>154.113</v>
      </c>
      <c r="P9" s="37">
        <v>160.33199999999999</v>
      </c>
      <c r="Q9" s="45">
        <v>161.66200000000001</v>
      </c>
    </row>
    <row r="10" spans="1:29" x14ac:dyDescent="0.25">
      <c r="A10" s="12"/>
      <c r="B10" s="24" t="s">
        <v>20</v>
      </c>
      <c r="C10" s="43" t="s">
        <v>18</v>
      </c>
      <c r="D10" s="43" t="s">
        <v>21</v>
      </c>
      <c r="E10" s="95"/>
      <c r="F10" s="99">
        <v>95.158999999999992</v>
      </c>
      <c r="G10" s="99">
        <v>92.161000000000001</v>
      </c>
      <c r="H10" s="99">
        <v>92.376999999999995</v>
      </c>
      <c r="I10" s="99">
        <v>86.766000000000005</v>
      </c>
      <c r="J10" s="99">
        <v>91.079000000000008</v>
      </c>
      <c r="K10" s="99">
        <v>94.85499999999999</v>
      </c>
      <c r="L10" s="99">
        <v>98.016999999999996</v>
      </c>
      <c r="M10" s="99">
        <v>99.994</v>
      </c>
      <c r="N10" s="45">
        <v>99.820000000000007</v>
      </c>
      <c r="O10" s="99">
        <v>110.182</v>
      </c>
      <c r="P10" s="45">
        <v>116.401</v>
      </c>
      <c r="Q10" s="45">
        <v>117.73099999999999</v>
      </c>
      <c r="R10" s="100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</row>
    <row r="11" spans="1:29" x14ac:dyDescent="0.25">
      <c r="A11" s="12"/>
      <c r="B11" s="24" t="s">
        <v>22</v>
      </c>
      <c r="C11" s="43" t="s">
        <v>18</v>
      </c>
      <c r="D11" s="43" t="s">
        <v>23</v>
      </c>
      <c r="E11" s="95"/>
      <c r="F11" s="99">
        <v>65.703000000000003</v>
      </c>
      <c r="G11" s="99">
        <v>62.704999999999991</v>
      </c>
      <c r="H11" s="99">
        <v>62.920999999999992</v>
      </c>
      <c r="I11" s="99">
        <v>57.31</v>
      </c>
      <c r="J11" s="99">
        <v>61.622999999999998</v>
      </c>
      <c r="K11" s="99">
        <v>65.399000000000001</v>
      </c>
      <c r="L11" s="99">
        <v>68.561000000000007</v>
      </c>
      <c r="M11" s="99">
        <v>70.537999999999997</v>
      </c>
      <c r="N11" s="45">
        <v>70.364000000000004</v>
      </c>
      <c r="O11" s="99">
        <v>80.727000000000004</v>
      </c>
      <c r="P11" s="45">
        <v>86.945999999999998</v>
      </c>
      <c r="Q11" s="45">
        <v>88.27600000000001</v>
      </c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</row>
    <row r="12" spans="1:29" x14ac:dyDescent="0.25">
      <c r="A12" s="12"/>
      <c r="B12" s="24" t="s">
        <v>24</v>
      </c>
      <c r="C12" s="43"/>
      <c r="D12" s="43"/>
      <c r="E12" s="95"/>
      <c r="F12" s="99"/>
      <c r="G12" s="99"/>
      <c r="H12" s="99"/>
      <c r="I12" s="99"/>
      <c r="J12" s="99"/>
      <c r="K12" s="99"/>
      <c r="L12" s="99"/>
      <c r="M12" s="102"/>
      <c r="N12" s="102"/>
      <c r="O12" s="102"/>
      <c r="P12" s="45"/>
      <c r="Q12" s="103"/>
      <c r="R12" s="100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</row>
    <row r="13" spans="1:29" ht="6" customHeight="1" x14ac:dyDescent="0.25">
      <c r="A13" s="12"/>
      <c r="B13" s="24"/>
      <c r="C13" s="43"/>
      <c r="D13" s="43"/>
      <c r="E13" s="95"/>
      <c r="F13" s="99"/>
      <c r="G13" s="99"/>
      <c r="H13" s="99"/>
      <c r="I13" s="99"/>
      <c r="J13" s="99"/>
      <c r="K13" s="99"/>
      <c r="L13" s="99"/>
      <c r="M13" s="99"/>
      <c r="N13" s="45"/>
      <c r="O13" s="99"/>
      <c r="P13" s="45"/>
      <c r="Q13" s="45"/>
    </row>
    <row r="14" spans="1:29" x14ac:dyDescent="0.25">
      <c r="A14" s="12"/>
      <c r="B14" s="24" t="s">
        <v>25</v>
      </c>
      <c r="C14" s="43" t="s">
        <v>26</v>
      </c>
      <c r="D14" s="43" t="s">
        <v>19</v>
      </c>
      <c r="E14" s="95"/>
      <c r="F14" s="99">
        <v>99.325999999999993</v>
      </c>
      <c r="G14" s="99">
        <v>99.325999999999993</v>
      </c>
      <c r="H14" s="99">
        <v>99.325999999999993</v>
      </c>
      <c r="I14" s="99">
        <v>99.325999999999993</v>
      </c>
      <c r="J14" s="99">
        <v>99.325999999999993</v>
      </c>
      <c r="K14" s="99">
        <v>99.325999999999993</v>
      </c>
      <c r="L14" s="99">
        <v>99.325999999999993</v>
      </c>
      <c r="M14" s="99">
        <v>99.325999999999993</v>
      </c>
      <c r="N14" s="45">
        <v>99.325999999999993</v>
      </c>
      <c r="O14" s="99">
        <v>96.533000000000001</v>
      </c>
      <c r="P14" s="45">
        <v>96.533000000000001</v>
      </c>
      <c r="Q14" s="45">
        <v>96.533000000000001</v>
      </c>
    </row>
    <row r="15" spans="1:29" x14ac:dyDescent="0.25">
      <c r="A15" s="12"/>
      <c r="B15" s="24" t="s">
        <v>27</v>
      </c>
      <c r="C15" s="43" t="s">
        <v>26</v>
      </c>
      <c r="D15" s="43" t="s">
        <v>21</v>
      </c>
      <c r="E15" s="95"/>
      <c r="F15" s="99">
        <v>55.395000000000003</v>
      </c>
      <c r="G15" s="99">
        <v>55.395000000000003</v>
      </c>
      <c r="H15" s="99">
        <v>55.395000000000003</v>
      </c>
      <c r="I15" s="99">
        <v>55.395000000000003</v>
      </c>
      <c r="J15" s="99">
        <v>55.395000000000003</v>
      </c>
      <c r="K15" s="99">
        <v>55.395000000000003</v>
      </c>
      <c r="L15" s="99">
        <v>55.395000000000003</v>
      </c>
      <c r="M15" s="99">
        <v>55.395000000000003</v>
      </c>
      <c r="N15" s="45">
        <v>55.395000000000003</v>
      </c>
      <c r="O15" s="99">
        <v>52.601999999999997</v>
      </c>
      <c r="P15" s="45">
        <v>52.601999999999997</v>
      </c>
      <c r="Q15" s="45">
        <v>52.601999999999997</v>
      </c>
    </row>
    <row r="16" spans="1:29" x14ac:dyDescent="0.25">
      <c r="A16" s="12"/>
      <c r="B16" s="24" t="s">
        <v>28</v>
      </c>
      <c r="C16" s="43" t="s">
        <v>26</v>
      </c>
      <c r="D16" s="43" t="s">
        <v>23</v>
      </c>
      <c r="E16" s="95"/>
      <c r="F16" s="99">
        <v>25.939</v>
      </c>
      <c r="G16" s="99">
        <v>25.939</v>
      </c>
      <c r="H16" s="99">
        <v>25.939</v>
      </c>
      <c r="I16" s="99">
        <v>25.939</v>
      </c>
      <c r="J16" s="99">
        <v>25.939</v>
      </c>
      <c r="K16" s="99">
        <v>25.939</v>
      </c>
      <c r="L16" s="99">
        <v>25.939</v>
      </c>
      <c r="M16" s="99">
        <v>25.939</v>
      </c>
      <c r="N16" s="45">
        <v>25.939</v>
      </c>
      <c r="O16" s="99">
        <v>23.146999999999998</v>
      </c>
      <c r="P16" s="45">
        <v>23.146999999999998</v>
      </c>
      <c r="Q16" s="45">
        <v>23.146999999999998</v>
      </c>
    </row>
    <row r="17" spans="1:17" ht="5.25" customHeight="1" x14ac:dyDescent="0.25">
      <c r="A17" s="12"/>
      <c r="B17" s="28"/>
      <c r="C17" s="60"/>
      <c r="D17" s="60"/>
      <c r="E17" s="9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40"/>
      <c r="Q17" s="62"/>
    </row>
    <row r="18" spans="1:17" ht="6" customHeight="1" x14ac:dyDescent="0.25">
      <c r="A18" s="12"/>
      <c r="B18" s="105"/>
      <c r="C18" s="106"/>
      <c r="D18" s="106"/>
      <c r="E18" s="95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58"/>
      <c r="Q18" s="107"/>
    </row>
    <row r="19" spans="1:17" x14ac:dyDescent="0.25">
      <c r="A19" s="12"/>
      <c r="B19" s="19" t="s">
        <v>29</v>
      </c>
      <c r="C19" s="33" t="s">
        <v>30</v>
      </c>
      <c r="D19" s="33"/>
      <c r="E19" s="95"/>
      <c r="F19" s="99">
        <v>58.592999999999996</v>
      </c>
      <c r="G19" s="99">
        <v>55.594999999999992</v>
      </c>
      <c r="H19" s="99">
        <v>55.810999999999993</v>
      </c>
      <c r="I19" s="99">
        <v>50.2</v>
      </c>
      <c r="J19" s="99">
        <v>54.512999999999998</v>
      </c>
      <c r="K19" s="99">
        <v>58.288999999999994</v>
      </c>
      <c r="L19" s="99">
        <v>61.451000000000001</v>
      </c>
      <c r="M19" s="99">
        <v>63.427999999999997</v>
      </c>
      <c r="N19" s="37">
        <v>63.254000000000005</v>
      </c>
      <c r="O19" s="99">
        <v>74.924000000000007</v>
      </c>
      <c r="P19" s="37">
        <v>81.143000000000001</v>
      </c>
      <c r="Q19" s="45">
        <v>82.473000000000013</v>
      </c>
    </row>
    <row r="20" spans="1:17" x14ac:dyDescent="0.25">
      <c r="A20" s="12"/>
      <c r="B20" s="24" t="s">
        <v>31</v>
      </c>
      <c r="C20" s="43"/>
      <c r="D20" s="43"/>
      <c r="E20" s="95"/>
      <c r="F20" s="99"/>
      <c r="G20" s="99"/>
      <c r="H20" s="99"/>
      <c r="I20" s="99"/>
      <c r="J20" s="99"/>
      <c r="K20" s="99"/>
      <c r="L20" s="99"/>
      <c r="M20" s="99"/>
      <c r="N20" s="45"/>
      <c r="O20" s="102"/>
      <c r="P20" s="45"/>
      <c r="Q20" s="108"/>
    </row>
    <row r="21" spans="1:17" ht="6" customHeight="1" x14ac:dyDescent="0.25">
      <c r="A21" s="12"/>
      <c r="B21" s="24"/>
      <c r="C21" s="43"/>
      <c r="D21" s="43"/>
      <c r="E21" s="95"/>
      <c r="F21" s="99"/>
      <c r="G21" s="99"/>
      <c r="H21" s="99"/>
      <c r="I21" s="99"/>
      <c r="J21" s="99"/>
      <c r="K21" s="99"/>
      <c r="L21" s="99"/>
      <c r="M21" s="99"/>
      <c r="N21" s="45"/>
      <c r="O21" s="99"/>
      <c r="P21" s="45"/>
      <c r="Q21" s="45"/>
    </row>
    <row r="22" spans="1:17" x14ac:dyDescent="0.25">
      <c r="A22" s="12"/>
      <c r="B22" s="24" t="s">
        <v>32</v>
      </c>
      <c r="C22" s="43" t="s">
        <v>33</v>
      </c>
      <c r="D22" s="43"/>
      <c r="E22" s="95"/>
      <c r="F22" s="99">
        <v>18.829000000000001</v>
      </c>
      <c r="G22" s="99">
        <v>18.829000000000001</v>
      </c>
      <c r="H22" s="99">
        <v>18.829000000000001</v>
      </c>
      <c r="I22" s="99">
        <v>18.829000000000001</v>
      </c>
      <c r="J22" s="99">
        <v>18.829000000000001</v>
      </c>
      <c r="K22" s="99">
        <v>18.829000000000001</v>
      </c>
      <c r="L22" s="99">
        <v>18.829000000000001</v>
      </c>
      <c r="M22" s="99">
        <v>18.829000000000001</v>
      </c>
      <c r="N22" s="45">
        <v>18.829000000000001</v>
      </c>
      <c r="O22" s="99">
        <v>17.344000000000001</v>
      </c>
      <c r="P22" s="45">
        <v>17.344000000000001</v>
      </c>
      <c r="Q22" s="45">
        <v>17.344000000000001</v>
      </c>
    </row>
    <row r="23" spans="1:17" ht="13.5" customHeight="1" x14ac:dyDescent="0.25">
      <c r="A23" s="12"/>
      <c r="B23" s="28" t="s">
        <v>34</v>
      </c>
      <c r="C23" s="60"/>
      <c r="D23" s="60"/>
      <c r="E23" s="95"/>
      <c r="F23" s="99"/>
      <c r="G23" s="99"/>
      <c r="H23" s="99"/>
      <c r="I23" s="99"/>
      <c r="J23" s="99"/>
      <c r="K23" s="99"/>
      <c r="L23" s="99"/>
      <c r="M23" s="99"/>
      <c r="N23" s="45"/>
      <c r="O23" s="102"/>
      <c r="P23" s="62"/>
      <c r="Q23" s="108"/>
    </row>
    <row r="24" spans="1:17" ht="6" customHeight="1" x14ac:dyDescent="0.25">
      <c r="A24" s="12"/>
      <c r="B24" s="13"/>
      <c r="C24" s="34"/>
      <c r="D24" s="34"/>
      <c r="E24" s="9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107"/>
    </row>
    <row r="25" spans="1:17" x14ac:dyDescent="0.25">
      <c r="A25" s="12"/>
      <c r="B25" s="68" t="s">
        <v>35</v>
      </c>
      <c r="C25" s="33"/>
      <c r="D25" s="33"/>
      <c r="E25" s="95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 ht="12.75" customHeight="1" x14ac:dyDescent="0.25">
      <c r="A26" s="12"/>
      <c r="B26" s="24" t="s">
        <v>36</v>
      </c>
      <c r="C26" s="43" t="s">
        <v>37</v>
      </c>
      <c r="D26" s="43"/>
      <c r="E26" s="95"/>
      <c r="F26" s="99">
        <v>57.628999999999991</v>
      </c>
      <c r="G26" s="99">
        <v>54.630999999999986</v>
      </c>
      <c r="H26" s="99">
        <v>54.846999999999994</v>
      </c>
      <c r="I26" s="99">
        <v>49.235999999999997</v>
      </c>
      <c r="J26" s="99">
        <v>53.548999999999992</v>
      </c>
      <c r="K26" s="99">
        <v>57.324999999999989</v>
      </c>
      <c r="L26" s="99">
        <v>60.486999999999995</v>
      </c>
      <c r="M26" s="99">
        <v>62.463999999999999</v>
      </c>
      <c r="N26" s="45">
        <v>62.290000000000006</v>
      </c>
      <c r="O26" s="99">
        <v>75.445000000000007</v>
      </c>
      <c r="P26" s="45">
        <v>81.664000000000001</v>
      </c>
      <c r="Q26" s="45">
        <v>82.994</v>
      </c>
    </row>
    <row r="27" spans="1:17" ht="11.25" customHeight="1" x14ac:dyDescent="0.25">
      <c r="A27" s="12"/>
      <c r="B27" s="24" t="s">
        <v>38</v>
      </c>
      <c r="C27" s="43" t="s">
        <v>39</v>
      </c>
      <c r="D27" s="43"/>
      <c r="E27" s="17"/>
      <c r="F27" s="99">
        <v>17.864999999999998</v>
      </c>
      <c r="G27" s="99">
        <v>17.864999999999998</v>
      </c>
      <c r="H27" s="99">
        <v>17.864999999999998</v>
      </c>
      <c r="I27" s="99">
        <v>17.864999999999998</v>
      </c>
      <c r="J27" s="99">
        <v>17.864999999999998</v>
      </c>
      <c r="K27" s="99">
        <v>17.864999999999998</v>
      </c>
      <c r="L27" s="99">
        <v>17.864999999999998</v>
      </c>
      <c r="M27" s="99">
        <v>17.864999999999998</v>
      </c>
      <c r="N27" s="45">
        <v>17.864999999999998</v>
      </c>
      <c r="O27" s="99">
        <v>17.864999999999998</v>
      </c>
      <c r="P27" s="45">
        <v>17.864999999999998</v>
      </c>
      <c r="Q27" s="45">
        <v>17.864999999999998</v>
      </c>
    </row>
    <row r="28" spans="1:17" ht="6.75" customHeight="1" x14ac:dyDescent="0.25">
      <c r="A28" s="12"/>
      <c r="B28" s="69"/>
      <c r="C28" s="60"/>
      <c r="D28" s="60"/>
      <c r="E28" s="95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ht="7.5" customHeight="1" x14ac:dyDescent="0.25">
      <c r="A29" s="12"/>
      <c r="B29" s="17"/>
      <c r="C29" s="17"/>
      <c r="D29" s="17"/>
      <c r="E29" s="95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109"/>
    </row>
    <row r="30" spans="1:17" x14ac:dyDescent="0.25">
      <c r="A30" s="12"/>
      <c r="B30" s="19"/>
      <c r="C30" s="33" t="s">
        <v>40</v>
      </c>
      <c r="D30" s="33"/>
      <c r="E30" s="95"/>
      <c r="F30" s="99">
        <v>67.515000000000001</v>
      </c>
      <c r="G30" s="99">
        <v>64.516999999999996</v>
      </c>
      <c r="H30" s="99">
        <v>64.73299999999999</v>
      </c>
      <c r="I30" s="99">
        <v>59.122</v>
      </c>
      <c r="J30" s="99">
        <v>63.435000000000002</v>
      </c>
      <c r="K30" s="99">
        <v>67.210999999999999</v>
      </c>
      <c r="L30" s="99">
        <v>70.373000000000005</v>
      </c>
      <c r="M30" s="99">
        <v>72.349999999999994</v>
      </c>
      <c r="N30" s="45">
        <v>72.176000000000002</v>
      </c>
      <c r="O30" s="99">
        <v>83.663000000000011</v>
      </c>
      <c r="P30" s="37">
        <v>89.882000000000005</v>
      </c>
      <c r="Q30" s="45">
        <v>91.212000000000003</v>
      </c>
    </row>
    <row r="31" spans="1:17" x14ac:dyDescent="0.25">
      <c r="A31" s="12"/>
      <c r="B31" s="24" t="s">
        <v>41</v>
      </c>
      <c r="C31" s="43" t="s">
        <v>62</v>
      </c>
      <c r="D31" s="43"/>
      <c r="E31" s="95"/>
      <c r="F31" s="99">
        <v>92.765999999999991</v>
      </c>
      <c r="G31" s="99">
        <v>89.768000000000001</v>
      </c>
      <c r="H31" s="99">
        <v>89.983999999999995</v>
      </c>
      <c r="I31" s="99">
        <v>84.373000000000005</v>
      </c>
      <c r="J31" s="99">
        <v>88.686000000000007</v>
      </c>
      <c r="K31" s="99">
        <v>92.461999999999989</v>
      </c>
      <c r="L31" s="99">
        <v>95.623999999999995</v>
      </c>
      <c r="M31" s="99">
        <v>97.600999999999999</v>
      </c>
      <c r="N31" s="45">
        <v>97.427000000000007</v>
      </c>
      <c r="O31" s="99">
        <v>108.91400000000002</v>
      </c>
      <c r="P31" s="45">
        <v>115.13300000000001</v>
      </c>
      <c r="Q31" s="45">
        <v>116.46300000000001</v>
      </c>
    </row>
    <row r="32" spans="1:17" x14ac:dyDescent="0.25">
      <c r="A32" s="12"/>
      <c r="B32" s="24" t="s">
        <v>43</v>
      </c>
      <c r="C32" s="43" t="s">
        <v>44</v>
      </c>
      <c r="D32" s="43"/>
      <c r="E32" s="95"/>
      <c r="F32" s="99">
        <v>27.751000000000001</v>
      </c>
      <c r="G32" s="99">
        <v>27.751000000000001</v>
      </c>
      <c r="H32" s="99">
        <v>27.751000000000001</v>
      </c>
      <c r="I32" s="99">
        <v>27.751000000000001</v>
      </c>
      <c r="J32" s="99">
        <v>27.751000000000001</v>
      </c>
      <c r="K32" s="99">
        <v>27.751000000000001</v>
      </c>
      <c r="L32" s="99">
        <v>27.751000000000001</v>
      </c>
      <c r="M32" s="99">
        <v>27.751000000000001</v>
      </c>
      <c r="N32" s="45">
        <v>27.751000000000001</v>
      </c>
      <c r="O32" s="99">
        <v>26.082999999999998</v>
      </c>
      <c r="P32" s="45">
        <v>26.082999999999998</v>
      </c>
      <c r="Q32" s="45">
        <v>26.082999999999998</v>
      </c>
    </row>
    <row r="33" spans="1:17" x14ac:dyDescent="0.25">
      <c r="A33" s="12"/>
      <c r="B33" s="28"/>
      <c r="C33" s="60"/>
      <c r="D33" s="60"/>
      <c r="E33" s="95"/>
      <c r="F33" s="99"/>
      <c r="G33" s="99"/>
      <c r="H33" s="99"/>
      <c r="I33" s="99"/>
      <c r="J33" s="99"/>
      <c r="K33" s="99"/>
      <c r="L33" s="99"/>
      <c r="M33" s="99"/>
      <c r="N33" s="45"/>
      <c r="O33" s="99"/>
      <c r="P33" s="99"/>
      <c r="Q33" s="45"/>
    </row>
    <row r="34" spans="1:17" ht="5.25" customHeight="1" x14ac:dyDescent="0.25">
      <c r="A34" s="72"/>
      <c r="B34" s="13"/>
      <c r="C34" s="34"/>
      <c r="D34" s="73"/>
      <c r="E34" s="73"/>
      <c r="F34" s="73"/>
      <c r="G34" s="95"/>
      <c r="H34" s="75"/>
      <c r="I34" s="75"/>
      <c r="J34" s="75"/>
      <c r="K34" s="75"/>
      <c r="L34" s="75"/>
      <c r="M34" s="75"/>
      <c r="N34" s="75"/>
      <c r="O34" s="75"/>
      <c r="P34" s="75"/>
      <c r="Q34" s="110"/>
    </row>
    <row r="35" spans="1:17" x14ac:dyDescent="0.25">
      <c r="A35" s="12"/>
      <c r="B35" s="19"/>
      <c r="C35" s="33"/>
      <c r="D35" s="33"/>
      <c r="E35" s="95"/>
      <c r="F35" s="99"/>
      <c r="G35" s="37"/>
      <c r="H35" s="99"/>
      <c r="I35" s="99"/>
      <c r="J35" s="99"/>
      <c r="K35" s="99"/>
      <c r="L35" s="99"/>
      <c r="M35" s="99"/>
      <c r="N35" s="45"/>
      <c r="O35" s="99"/>
      <c r="P35" s="37"/>
      <c r="Q35" s="45"/>
    </row>
    <row r="36" spans="1:17" x14ac:dyDescent="0.25">
      <c r="A36" s="12"/>
      <c r="B36" s="24" t="s">
        <v>45</v>
      </c>
      <c r="C36" s="33" t="s">
        <v>47</v>
      </c>
      <c r="D36" s="43"/>
      <c r="E36" s="95"/>
      <c r="F36" s="99">
        <v>68.628</v>
      </c>
      <c r="G36" s="99">
        <v>65.63</v>
      </c>
      <c r="H36" s="99">
        <v>65.845999999999989</v>
      </c>
      <c r="I36" s="99">
        <v>60.234999999999999</v>
      </c>
      <c r="J36" s="99">
        <v>64.548000000000002</v>
      </c>
      <c r="K36" s="99">
        <v>68.323999999999998</v>
      </c>
      <c r="L36" s="99">
        <v>71.486000000000004</v>
      </c>
      <c r="M36" s="99">
        <v>73.462999999999994</v>
      </c>
      <c r="N36" s="45">
        <v>73.289000000000001</v>
      </c>
      <c r="O36" s="99">
        <v>83.65100000000001</v>
      </c>
      <c r="P36" s="45">
        <v>89.87</v>
      </c>
      <c r="Q36" s="45">
        <v>91.2</v>
      </c>
    </row>
    <row r="37" spans="1:17" x14ac:dyDescent="0.25">
      <c r="A37" s="12"/>
      <c r="B37" s="24" t="s">
        <v>46</v>
      </c>
      <c r="C37" s="43" t="s">
        <v>48</v>
      </c>
      <c r="D37" s="43"/>
      <c r="E37" s="95"/>
      <c r="F37" s="99">
        <v>28.864000000000001</v>
      </c>
      <c r="G37" s="99">
        <v>28.864000000000001</v>
      </c>
      <c r="H37" s="99">
        <v>28.864000000000001</v>
      </c>
      <c r="I37" s="99">
        <v>28.864000000000001</v>
      </c>
      <c r="J37" s="99">
        <v>28.864000000000001</v>
      </c>
      <c r="K37" s="99">
        <v>28.864000000000001</v>
      </c>
      <c r="L37" s="99">
        <v>28.864000000000001</v>
      </c>
      <c r="M37" s="99">
        <v>28.864000000000001</v>
      </c>
      <c r="N37" s="45">
        <v>28.864000000000001</v>
      </c>
      <c r="O37" s="99">
        <v>26.071000000000002</v>
      </c>
      <c r="P37" s="45">
        <v>26.071000000000002</v>
      </c>
      <c r="Q37" s="45">
        <v>26.071000000000002</v>
      </c>
    </row>
    <row r="38" spans="1:17" ht="4.5" customHeight="1" x14ac:dyDescent="0.25">
      <c r="A38" s="12"/>
      <c r="B38" s="24"/>
      <c r="C38" s="43"/>
      <c r="D38" s="43"/>
      <c r="E38" s="95"/>
      <c r="F38" s="99"/>
      <c r="G38" s="99"/>
      <c r="H38" s="99"/>
      <c r="I38" s="99"/>
      <c r="J38" s="99"/>
      <c r="K38" s="99"/>
      <c r="L38" s="99"/>
      <c r="M38" s="99"/>
      <c r="N38" s="45"/>
      <c r="O38" s="99"/>
      <c r="P38" s="45"/>
      <c r="Q38" s="45"/>
    </row>
    <row r="39" spans="1:17" ht="5.25" customHeight="1" x14ac:dyDescent="0.25">
      <c r="A39" s="72"/>
      <c r="B39" s="13"/>
      <c r="C39" s="34"/>
      <c r="D39" s="73"/>
      <c r="E39" s="73"/>
      <c r="F39" s="73"/>
      <c r="G39" s="111"/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spans="1:17" x14ac:dyDescent="0.25">
      <c r="F40" s="4"/>
    </row>
    <row r="41" spans="1:17" x14ac:dyDescent="0.25">
      <c r="F41" s="4"/>
    </row>
    <row r="42" spans="1:17" x14ac:dyDescent="0.25">
      <c r="F42" s="4"/>
    </row>
    <row r="43" spans="1:17" x14ac:dyDescent="0.25">
      <c r="B43" s="113"/>
      <c r="F43" s="4"/>
    </row>
    <row r="46" spans="1:17" x14ac:dyDescent="0.25">
      <c r="B46" s="113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6B69-5BF9-4E17-8AB3-C56CD80912EC}">
  <sheetPr>
    <pageSetUpPr fitToPage="1"/>
  </sheetPr>
  <dimension ref="A1:AA54"/>
  <sheetViews>
    <sheetView tabSelected="1" workbookViewId="0">
      <selection activeCell="I9" sqref="I9:I11"/>
    </sheetView>
  </sheetViews>
  <sheetFormatPr defaultColWidth="9.1796875" defaultRowHeight="12.5" x14ac:dyDescent="0.25"/>
  <cols>
    <col min="1" max="1" width="2" customWidth="1"/>
    <col min="2" max="2" width="24.7265625" customWidth="1"/>
    <col min="3" max="3" width="11" customWidth="1"/>
    <col min="4" max="4" width="7.7265625" customWidth="1"/>
    <col min="5" max="5" width="1" customWidth="1"/>
    <col min="6" max="6" width="11.7265625" customWidth="1"/>
    <col min="7" max="7" width="10.54296875" customWidth="1"/>
    <col min="8" max="8" width="0.7265625" customWidth="1"/>
    <col min="9" max="9" width="10" customWidth="1"/>
    <col min="10" max="10" width="1.1796875" customWidth="1"/>
    <col min="11" max="11" width="10" customWidth="1"/>
    <col min="12" max="12" width="1" customWidth="1"/>
    <col min="14" max="14" width="1" customWidth="1"/>
    <col min="15" max="15" width="9.26953125" customWidth="1"/>
    <col min="16" max="16" width="0.7265625" customWidth="1"/>
    <col min="17" max="25" width="7.7265625" customWidth="1"/>
  </cols>
  <sheetData>
    <row r="1" spans="1:27" ht="1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35">
      <c r="A3" s="8">
        <v>44562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5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5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5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5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44562</v>
      </c>
      <c r="J7" s="17"/>
      <c r="K7" s="29">
        <v>44531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5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5">
      <c r="A9" s="12"/>
      <c r="B9" s="19" t="s">
        <v>17</v>
      </c>
      <c r="C9" s="32" t="s">
        <v>18</v>
      </c>
      <c r="D9" s="33" t="s">
        <v>19</v>
      </c>
      <c r="E9" s="34"/>
      <c r="F9" s="35">
        <v>83.569000000000003</v>
      </c>
      <c r="G9" s="36">
        <v>106.047</v>
      </c>
      <c r="H9" s="13"/>
      <c r="I9" s="37">
        <f>F9+G9</f>
        <v>189.61599999999999</v>
      </c>
      <c r="J9" s="13"/>
      <c r="K9" s="37">
        <v>161.66200000000001</v>
      </c>
      <c r="L9" s="13"/>
      <c r="M9" s="37">
        <f>+I9-K9</f>
        <v>27.953999999999979</v>
      </c>
      <c r="N9" s="13"/>
      <c r="O9" s="38">
        <f>+I9/K9-1</f>
        <v>0.17291633160544828</v>
      </c>
      <c r="P9" s="13"/>
      <c r="R9" s="39"/>
      <c r="Z9" s="40"/>
      <c r="AA9" s="41"/>
    </row>
    <row r="10" spans="1:27" x14ac:dyDescent="0.25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83.569000000000003</v>
      </c>
      <c r="G10" s="44">
        <v>60.634999999999998</v>
      </c>
      <c r="H10" s="13"/>
      <c r="I10" s="45">
        <f>F10+G10</f>
        <v>144.20400000000001</v>
      </c>
      <c r="J10" s="13"/>
      <c r="K10" s="45">
        <v>117.73099999999999</v>
      </c>
      <c r="L10" s="13"/>
      <c r="M10" s="45">
        <f>+I10-K10</f>
        <v>26.473000000000013</v>
      </c>
      <c r="N10" s="13"/>
      <c r="O10" s="46">
        <f>+I10/K10-1</f>
        <v>0.22486006234551659</v>
      </c>
      <c r="P10" s="13"/>
      <c r="R10" s="39"/>
      <c r="Z10" s="40"/>
      <c r="AA10" s="41"/>
    </row>
    <row r="11" spans="1:27" x14ac:dyDescent="0.25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83.569000000000003</v>
      </c>
      <c r="G11" s="44">
        <v>30.186</v>
      </c>
      <c r="H11" s="13"/>
      <c r="I11" s="45">
        <f>F11+G11</f>
        <v>113.755</v>
      </c>
      <c r="J11" s="13"/>
      <c r="K11" s="45">
        <v>88.27600000000001</v>
      </c>
      <c r="L11" s="13"/>
      <c r="M11" s="45">
        <f>+I11-K11</f>
        <v>25.478999999999985</v>
      </c>
      <c r="N11" s="13"/>
      <c r="O11" s="46">
        <f>+I11/K11-1</f>
        <v>0.28862884589242799</v>
      </c>
      <c r="P11" s="13"/>
      <c r="R11" s="39"/>
      <c r="Z11" s="40"/>
      <c r="AA11" s="41"/>
    </row>
    <row r="12" spans="1:27" x14ac:dyDescent="0.25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5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5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106.047</v>
      </c>
      <c r="H14" s="13"/>
      <c r="I14" s="45">
        <f>F14+G14</f>
        <v>106.047</v>
      </c>
      <c r="J14" s="13"/>
      <c r="K14" s="45">
        <v>96.533000000000001</v>
      </c>
      <c r="L14" s="13"/>
      <c r="M14" s="45">
        <f>+I14-K14</f>
        <v>9.5139999999999958</v>
      </c>
      <c r="N14" s="13"/>
      <c r="O14" s="46">
        <f>+I14/K14-1</f>
        <v>9.855697015528353E-2</v>
      </c>
      <c r="P14" s="13"/>
      <c r="R14" s="39"/>
      <c r="Z14" s="40"/>
      <c r="AA14" s="41"/>
    </row>
    <row r="15" spans="1:27" x14ac:dyDescent="0.25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60.634999999999998</v>
      </c>
      <c r="H15" s="13"/>
      <c r="I15" s="45">
        <f>F15+G15</f>
        <v>60.634999999999998</v>
      </c>
      <c r="J15" s="13"/>
      <c r="K15" s="45">
        <v>52.601999999999997</v>
      </c>
      <c r="L15" s="13"/>
      <c r="M15" s="45">
        <f>+I15-K15</f>
        <v>8.0330000000000013</v>
      </c>
      <c r="N15" s="13"/>
      <c r="O15" s="46">
        <f>+I15/K15-1</f>
        <v>0.15271282460742941</v>
      </c>
      <c r="P15" s="13"/>
      <c r="R15" s="39"/>
      <c r="Z15" s="40"/>
      <c r="AA15" s="41"/>
    </row>
    <row r="16" spans="1:27" x14ac:dyDescent="0.25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30.186</v>
      </c>
      <c r="H16" s="13"/>
      <c r="I16" s="45">
        <f>F16+G16</f>
        <v>30.186</v>
      </c>
      <c r="J16" s="13"/>
      <c r="K16" s="45">
        <v>23.146999999999998</v>
      </c>
      <c r="L16" s="13"/>
      <c r="M16" s="45">
        <f>+I16-K16</f>
        <v>7.0390000000000015</v>
      </c>
      <c r="N16" s="13"/>
      <c r="O16" s="46">
        <f>+I16/K16-1</f>
        <v>0.30409988335421456</v>
      </c>
      <c r="P16" s="13"/>
      <c r="R16" s="39"/>
      <c r="Z16" s="40"/>
      <c r="AA16" s="41"/>
    </row>
    <row r="17" spans="1:27" ht="4.5" hidden="1" customHeight="1" x14ac:dyDescent="0.25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5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5">
      <c r="A19" s="12"/>
      <c r="B19" s="19" t="s">
        <v>29</v>
      </c>
      <c r="C19" s="33" t="s">
        <v>30</v>
      </c>
      <c r="D19" s="33"/>
      <c r="E19" s="34"/>
      <c r="F19" s="36">
        <f>+F9</f>
        <v>83.569000000000003</v>
      </c>
      <c r="G19" s="36">
        <v>23.562999999999999</v>
      </c>
      <c r="H19" s="13"/>
      <c r="I19" s="37">
        <f>F19+G19</f>
        <v>107.13200000000001</v>
      </c>
      <c r="J19" s="13"/>
      <c r="K19" s="37">
        <v>82.473000000000013</v>
      </c>
      <c r="L19" s="13"/>
      <c r="M19" s="37">
        <f>+I19-K19</f>
        <v>24.658999999999992</v>
      </c>
      <c r="N19" s="13"/>
      <c r="O19" s="38">
        <f>+I19/K19-1</f>
        <v>0.29899482254798526</v>
      </c>
      <c r="P19" s="13"/>
      <c r="R19" s="39"/>
      <c r="Z19" s="40"/>
      <c r="AA19" s="41"/>
    </row>
    <row r="20" spans="1:27" x14ac:dyDescent="0.25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5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5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23.562999999999999</v>
      </c>
      <c r="H22" s="13"/>
      <c r="I22" s="45">
        <f>F22+G22</f>
        <v>23.562999999999999</v>
      </c>
      <c r="J22" s="13"/>
      <c r="K22" s="45">
        <v>17.344000000000001</v>
      </c>
      <c r="L22" s="13"/>
      <c r="M22" s="45">
        <f>+I22-K22</f>
        <v>6.2189999999999976</v>
      </c>
      <c r="N22" s="13"/>
      <c r="O22" s="46">
        <f>+I22/K22-1</f>
        <v>0.35856780442804403</v>
      </c>
      <c r="P22" s="13"/>
      <c r="R22" s="39"/>
      <c r="Z22" s="40"/>
      <c r="AA22" s="41"/>
    </row>
    <row r="23" spans="1:27" x14ac:dyDescent="0.25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5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5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5">
      <c r="A26" s="12"/>
      <c r="B26" s="24" t="s">
        <v>36</v>
      </c>
      <c r="C26" s="43" t="s">
        <v>37</v>
      </c>
      <c r="D26" s="43"/>
      <c r="E26" s="34"/>
      <c r="F26" s="44">
        <f>+F9</f>
        <v>83.569000000000003</v>
      </c>
      <c r="G26" s="44">
        <v>24.035</v>
      </c>
      <c r="H26" s="13"/>
      <c r="I26" s="45">
        <f>F26+G26</f>
        <v>107.604</v>
      </c>
      <c r="J26" s="13"/>
      <c r="K26" s="45">
        <v>82.994</v>
      </c>
      <c r="L26" s="13"/>
      <c r="M26" s="45">
        <f>+I26-K26</f>
        <v>24.61</v>
      </c>
      <c r="N26" s="13"/>
      <c r="O26" s="46">
        <f>+I26/K26-1</f>
        <v>0.2965274598163723</v>
      </c>
      <c r="P26" s="13"/>
      <c r="R26" s="39"/>
      <c r="Z26" s="4"/>
      <c r="AA26" s="41"/>
    </row>
    <row r="27" spans="1:27" x14ac:dyDescent="0.25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24.035</v>
      </c>
      <c r="H27" s="13"/>
      <c r="I27" s="45">
        <f>F27+G27</f>
        <v>24.035</v>
      </c>
      <c r="J27" s="13"/>
      <c r="K27" s="45">
        <v>17.864999999999998</v>
      </c>
      <c r="L27" s="13"/>
      <c r="M27" s="45">
        <f>+I27-K27</f>
        <v>6.1700000000000017</v>
      </c>
      <c r="N27" s="13"/>
      <c r="O27" s="46">
        <f>+I27/K27-1</f>
        <v>0.34536803806325223</v>
      </c>
      <c r="P27" s="13"/>
      <c r="R27" s="39"/>
      <c r="Z27" s="4"/>
      <c r="AA27" s="41"/>
    </row>
    <row r="28" spans="1:27" ht="6.75" customHeight="1" x14ac:dyDescent="0.25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5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5">
      <c r="A30" s="12"/>
      <c r="B30" s="19"/>
      <c r="C30" s="33" t="s">
        <v>40</v>
      </c>
      <c r="D30" s="33"/>
      <c r="E30" s="34"/>
      <c r="F30" s="36">
        <f>+F9</f>
        <v>83.569000000000003</v>
      </c>
      <c r="G30" s="36">
        <v>33.685000000000002</v>
      </c>
      <c r="H30" s="13"/>
      <c r="I30" s="37">
        <f>F30+G30</f>
        <v>117.254</v>
      </c>
      <c r="J30" s="13"/>
      <c r="K30" s="37">
        <v>91.212000000000003</v>
      </c>
      <c r="L30" s="13"/>
      <c r="M30" s="37">
        <f>+I30-K30</f>
        <v>26.042000000000002</v>
      </c>
      <c r="N30" s="13"/>
      <c r="O30" s="38">
        <f>+I30/K30-1</f>
        <v>0.28551067841950628</v>
      </c>
      <c r="P30" s="13"/>
      <c r="R30" s="39"/>
      <c r="Z30" s="40"/>
      <c r="AA30" s="41"/>
    </row>
    <row r="31" spans="1:27" ht="12" customHeight="1" x14ac:dyDescent="0.25">
      <c r="A31" s="12"/>
      <c r="B31" s="24" t="s">
        <v>41</v>
      </c>
      <c r="C31" s="43" t="s">
        <v>42</v>
      </c>
      <c r="D31" s="43"/>
      <c r="E31" s="34"/>
      <c r="F31" s="44">
        <f>+F9</f>
        <v>83.569000000000003</v>
      </c>
      <c r="G31" s="44">
        <v>58.912000000000006</v>
      </c>
      <c r="H31" s="13"/>
      <c r="I31" s="45">
        <f>F31+G31</f>
        <v>142.48099999999999</v>
      </c>
      <c r="J31" s="13"/>
      <c r="K31" s="45">
        <v>116.46300000000001</v>
      </c>
      <c r="L31" s="13"/>
      <c r="M31" s="45">
        <f>+I31-K31</f>
        <v>26.017999999999986</v>
      </c>
      <c r="N31" s="13"/>
      <c r="O31" s="46">
        <f>+I31/K31-1</f>
        <v>0.223401423628105</v>
      </c>
      <c r="P31" s="13"/>
      <c r="R31" s="39"/>
      <c r="Z31" s="40"/>
      <c r="AA31" s="41"/>
    </row>
    <row r="32" spans="1:27" ht="12" customHeight="1" x14ac:dyDescent="0.25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33.685000000000002</v>
      </c>
      <c r="H32" s="13"/>
      <c r="I32" s="45">
        <f>F32+G32</f>
        <v>33.685000000000002</v>
      </c>
      <c r="J32" s="13"/>
      <c r="K32" s="45">
        <v>26.082999999999998</v>
      </c>
      <c r="L32" s="13"/>
      <c r="M32" s="45">
        <f>+I32-K32</f>
        <v>7.6020000000000039</v>
      </c>
      <c r="N32" s="13"/>
      <c r="O32" s="46">
        <f>+I32/K32-1</f>
        <v>0.2914542038875898</v>
      </c>
      <c r="P32" s="13"/>
      <c r="R32" s="39"/>
      <c r="Z32" s="40"/>
      <c r="AA32" s="41"/>
    </row>
    <row r="33" spans="1:27" ht="12" customHeight="1" x14ac:dyDescent="0.25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5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5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5">
      <c r="A36" s="12"/>
      <c r="B36" s="24" t="s">
        <v>46</v>
      </c>
      <c r="C36" s="43" t="s">
        <v>47</v>
      </c>
      <c r="D36" s="43"/>
      <c r="E36" s="34"/>
      <c r="F36" s="44">
        <f>+F19</f>
        <v>83.569000000000003</v>
      </c>
      <c r="G36" s="44">
        <v>32.677</v>
      </c>
      <c r="H36" s="13"/>
      <c r="I36" s="45">
        <f>F36+G36</f>
        <v>116.24600000000001</v>
      </c>
      <c r="J36" s="13"/>
      <c r="K36" s="45">
        <v>91.2</v>
      </c>
      <c r="L36" s="13"/>
      <c r="M36" s="45">
        <f>+I36-K36</f>
        <v>25.046000000000006</v>
      </c>
      <c r="N36" s="13"/>
      <c r="O36" s="46">
        <f>+I36/K36-1</f>
        <v>0.27462719298245619</v>
      </c>
      <c r="P36" s="13"/>
      <c r="R36" s="39"/>
      <c r="Z36" s="4"/>
      <c r="AA36" s="41"/>
    </row>
    <row r="37" spans="1:27" x14ac:dyDescent="0.25">
      <c r="A37" s="12"/>
      <c r="B37" s="24"/>
      <c r="C37" s="43" t="s">
        <v>48</v>
      </c>
      <c r="D37" s="43"/>
      <c r="E37" s="34"/>
      <c r="F37" s="44">
        <v>0</v>
      </c>
      <c r="G37" s="44">
        <v>32.677</v>
      </c>
      <c r="H37" s="13"/>
      <c r="I37" s="45">
        <f>F37+G37</f>
        <v>32.677</v>
      </c>
      <c r="J37" s="13"/>
      <c r="K37" s="45">
        <v>26.071000000000002</v>
      </c>
      <c r="L37" s="13"/>
      <c r="M37" s="45">
        <f>+I37-K37</f>
        <v>6.6059999999999981</v>
      </c>
      <c r="N37" s="13"/>
      <c r="O37" s="46">
        <f>+I37/K37-1</f>
        <v>0.25338498715047364</v>
      </c>
      <c r="P37" s="13"/>
      <c r="R37" s="39"/>
      <c r="Z37" s="4"/>
      <c r="AA37" s="41"/>
    </row>
    <row r="38" spans="1:27" ht="6.75" customHeight="1" x14ac:dyDescent="0.25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5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5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5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5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5">
      <c r="A43" s="77" t="s">
        <v>63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5">
      <c r="A44" s="77" t="s">
        <v>64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5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5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5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5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5">
      <c r="A49" s="77" t="s">
        <v>65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5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5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5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5">
      <c r="A54" s="81"/>
      <c r="B54" s="81"/>
      <c r="C54" s="81"/>
      <c r="D54" s="81"/>
      <c r="E54" s="81"/>
      <c r="F54" s="81"/>
      <c r="G54" s="81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December 1, 2021</vt:lpstr>
      <vt:lpstr>12 month summary</vt:lpstr>
      <vt:lpstr>January 1, 2022</vt:lpstr>
      <vt:lpstr>'December 1, 2021'!Print_Area</vt:lpstr>
      <vt:lpstr>'January 1, 2022'!Print_Area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Tung, Andrew</dc:creator>
  <cp:lastModifiedBy>Tung, Andrew</cp:lastModifiedBy>
  <dcterms:created xsi:type="dcterms:W3CDTF">2022-01-03T17:02:37Z</dcterms:created>
  <dcterms:modified xsi:type="dcterms:W3CDTF">2022-01-03T17:57:02Z</dcterms:modified>
</cp:coreProperties>
</file>