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ung\OneDrive - Sempra Energy\Documents\Procurement Documents\"/>
    </mc:Choice>
  </mc:AlternateContent>
  <xr:revisionPtr revIDLastSave="18" documentId="8_{44936337-EFBC-472D-B838-22C0B991982E}" xr6:coauthVersionLast="44" xr6:coauthVersionMax="44" xr10:uidLastSave="{EC2FE096-FE44-4B04-B865-4C795C604C72}"/>
  <bookViews>
    <workbookView xWindow="-110" yWindow="-110" windowWidth="25820" windowHeight="14020" activeTab="4" xr2:uid="{5EFEF458-B625-4AFE-8180-40FE9CAAA911}"/>
  </bookViews>
  <sheets>
    <sheet name="December 1, 2019" sheetId="1" r:id="rId1"/>
    <sheet name="12 month summary" sheetId="2" r:id="rId2"/>
    <sheet name="January 1, 2020" sheetId="3" r:id="rId3"/>
    <sheet name="February 1, 2020" sheetId="4" r:id="rId4"/>
    <sheet name="March 1, 2020" sheetId="5" r:id="rId5"/>
  </sheets>
  <definedNames>
    <definedName name="_AMO_UniqueIdentifier" hidden="1">"'c8859ef3-1a32-4700-871b-03a44f80c76f'"</definedName>
    <definedName name="_xlnm.Print_Area" localSheetId="0">'December 1, 2019'!$A$1:$N$68</definedName>
    <definedName name="_xlnm.Print_Area" localSheetId="3">'February 1, 2020'!$A$1:$N$68</definedName>
    <definedName name="_xlnm.Print_Area" localSheetId="2">'January 1, 2020'!$A$1:$N$68</definedName>
    <definedName name="_xlnm.Print_Area" localSheetId="4">'March 1, 2020'!$A$1:$N$68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5" l="1"/>
  <c r="M58" i="5" s="1"/>
  <c r="G57" i="5"/>
  <c r="J57" i="5" s="1"/>
  <c r="M52" i="5"/>
  <c r="J52" i="5"/>
  <c r="L52" i="5" s="1"/>
  <c r="M51" i="5"/>
  <c r="L51" i="5"/>
  <c r="J51" i="5"/>
  <c r="G50" i="5"/>
  <c r="J50" i="5" s="1"/>
  <c r="M50" i="5" s="1"/>
  <c r="G49" i="5"/>
  <c r="J49" i="5" s="1"/>
  <c r="M49" i="5" s="1"/>
  <c r="J44" i="5"/>
  <c r="M44" i="5" s="1"/>
  <c r="H44" i="5"/>
  <c r="H43" i="5"/>
  <c r="G43" i="5"/>
  <c r="J43" i="5" s="1"/>
  <c r="M43" i="5" s="1"/>
  <c r="M41" i="5"/>
  <c r="L41" i="5"/>
  <c r="J41" i="5"/>
  <c r="J40" i="5"/>
  <c r="M40" i="5" s="1"/>
  <c r="G39" i="5"/>
  <c r="J39" i="5" s="1"/>
  <c r="G38" i="5"/>
  <c r="J38" i="5" s="1"/>
  <c r="H33" i="5"/>
  <c r="J33" i="5" s="1"/>
  <c r="H32" i="5"/>
  <c r="G32" i="5"/>
  <c r="J30" i="5"/>
  <c r="L30" i="5" s="1"/>
  <c r="H30" i="5"/>
  <c r="J29" i="5"/>
  <c r="M29" i="5" s="1"/>
  <c r="H29" i="5"/>
  <c r="G28" i="5"/>
  <c r="J28" i="5" s="1"/>
  <c r="M28" i="5" s="1"/>
  <c r="G27" i="5"/>
  <c r="J27" i="5" s="1"/>
  <c r="L27" i="5" s="1"/>
  <c r="J22" i="5"/>
  <c r="M22" i="5" s="1"/>
  <c r="J21" i="5"/>
  <c r="M21" i="5" s="1"/>
  <c r="G20" i="5"/>
  <c r="J20" i="5" s="1"/>
  <c r="G19" i="5"/>
  <c r="J19" i="5" s="1"/>
  <c r="M14" i="5"/>
  <c r="J14" i="5"/>
  <c r="L14" i="5" s="1"/>
  <c r="M13" i="5"/>
  <c r="L13" i="5"/>
  <c r="J13" i="5"/>
  <c r="G12" i="5"/>
  <c r="J12" i="5" s="1"/>
  <c r="L12" i="5" s="1"/>
  <c r="J11" i="5"/>
  <c r="M11" i="5" s="1"/>
  <c r="J32" i="5" l="1"/>
  <c r="L20" i="5"/>
  <c r="M20" i="5"/>
  <c r="M32" i="5"/>
  <c r="L32" i="5"/>
  <c r="L57" i="5"/>
  <c r="M57" i="5"/>
  <c r="M33" i="5"/>
  <c r="L33" i="5"/>
  <c r="M38" i="5"/>
  <c r="L38" i="5"/>
  <c r="L19" i="5"/>
  <c r="M19" i="5"/>
  <c r="M39" i="5"/>
  <c r="L39" i="5"/>
  <c r="L11" i="5"/>
  <c r="L28" i="5"/>
  <c r="L40" i="5"/>
  <c r="L43" i="5"/>
  <c r="L44" i="5"/>
  <c r="L49" i="5"/>
  <c r="L50" i="5"/>
  <c r="L22" i="5"/>
  <c r="L29" i="5"/>
  <c r="M12" i="5"/>
  <c r="L21" i="5"/>
  <c r="M27" i="5"/>
  <c r="M30" i="5"/>
  <c r="L58" i="5"/>
  <c r="J58" i="4"/>
  <c r="M58" i="4" s="1"/>
  <c r="G57" i="4"/>
  <c r="J57" i="4" s="1"/>
  <c r="M52" i="4"/>
  <c r="J52" i="4"/>
  <c r="L52" i="4" s="1"/>
  <c r="L51" i="4"/>
  <c r="J51" i="4"/>
  <c r="M51" i="4" s="1"/>
  <c r="G50" i="4"/>
  <c r="J50" i="4" s="1"/>
  <c r="M50" i="4" s="1"/>
  <c r="G49" i="4"/>
  <c r="J49" i="4" s="1"/>
  <c r="M49" i="4" s="1"/>
  <c r="J44" i="4"/>
  <c r="M44" i="4" s="1"/>
  <c r="H44" i="4"/>
  <c r="H43" i="4"/>
  <c r="G43" i="4"/>
  <c r="J43" i="4" s="1"/>
  <c r="M43" i="4" s="1"/>
  <c r="L41" i="4"/>
  <c r="J41" i="4"/>
  <c r="M41" i="4" s="1"/>
  <c r="J40" i="4"/>
  <c r="M40" i="4" s="1"/>
  <c r="G39" i="4"/>
  <c r="J39" i="4" s="1"/>
  <c r="G38" i="4"/>
  <c r="J38" i="4" s="1"/>
  <c r="H33" i="4"/>
  <c r="J33" i="4" s="1"/>
  <c r="H32" i="4"/>
  <c r="G32" i="4"/>
  <c r="J32" i="4" s="1"/>
  <c r="J30" i="4"/>
  <c r="M30" i="4" s="1"/>
  <c r="H30" i="4"/>
  <c r="J29" i="4"/>
  <c r="M29" i="4" s="1"/>
  <c r="H29" i="4"/>
  <c r="J28" i="4"/>
  <c r="M28" i="4" s="1"/>
  <c r="G28" i="4"/>
  <c r="G27" i="4"/>
  <c r="J27" i="4" s="1"/>
  <c r="M27" i="4" s="1"/>
  <c r="J22" i="4"/>
  <c r="M22" i="4" s="1"/>
  <c r="J21" i="4"/>
  <c r="M21" i="4" s="1"/>
  <c r="G20" i="4"/>
  <c r="J20" i="4" s="1"/>
  <c r="G19" i="4"/>
  <c r="J19" i="4" s="1"/>
  <c r="M14" i="4"/>
  <c r="J14" i="4"/>
  <c r="L14" i="4" s="1"/>
  <c r="L13" i="4"/>
  <c r="J13" i="4"/>
  <c r="M13" i="4" s="1"/>
  <c r="J12" i="4"/>
  <c r="M12" i="4" s="1"/>
  <c r="G12" i="4"/>
  <c r="J11" i="4"/>
  <c r="M11" i="4" s="1"/>
  <c r="L19" i="4" l="1"/>
  <c r="M19" i="4"/>
  <c r="M39" i="4"/>
  <c r="L39" i="4"/>
  <c r="M38" i="4"/>
  <c r="L38" i="4"/>
  <c r="M32" i="4"/>
  <c r="L32" i="4"/>
  <c r="L20" i="4"/>
  <c r="M20" i="4"/>
  <c r="L57" i="4"/>
  <c r="M57" i="4"/>
  <c r="M33" i="4"/>
  <c r="L33" i="4"/>
  <c r="L11" i="4"/>
  <c r="L12" i="4"/>
  <c r="L22" i="4"/>
  <c r="L27" i="4"/>
  <c r="L28" i="4"/>
  <c r="L29" i="4"/>
  <c r="L30" i="4"/>
  <c r="L40" i="4"/>
  <c r="L43" i="4"/>
  <c r="L44" i="4"/>
  <c r="L49" i="4"/>
  <c r="L50" i="4"/>
  <c r="L21" i="4"/>
  <c r="L58" i="4"/>
  <c r="H29" i="3" l="1"/>
  <c r="H30" i="3"/>
  <c r="J58" i="3"/>
  <c r="M58" i="3" s="1"/>
  <c r="G57" i="3"/>
  <c r="J57" i="3" s="1"/>
  <c r="J52" i="3"/>
  <c r="L52" i="3" s="1"/>
  <c r="L51" i="3"/>
  <c r="J51" i="3"/>
  <c r="M51" i="3" s="1"/>
  <c r="G50" i="3"/>
  <c r="J50" i="3" s="1"/>
  <c r="L50" i="3" s="1"/>
  <c r="J49" i="3"/>
  <c r="L49" i="3" s="1"/>
  <c r="G49" i="3"/>
  <c r="H44" i="3"/>
  <c r="J44" i="3" s="1"/>
  <c r="L44" i="3" s="1"/>
  <c r="H43" i="3"/>
  <c r="J43" i="3" s="1"/>
  <c r="L43" i="3" s="1"/>
  <c r="G43" i="3"/>
  <c r="J41" i="3"/>
  <c r="M41" i="3" s="1"/>
  <c r="J40" i="3"/>
  <c r="L40" i="3" s="1"/>
  <c r="G39" i="3"/>
  <c r="J39" i="3" s="1"/>
  <c r="G38" i="3"/>
  <c r="J38" i="3" s="1"/>
  <c r="H32" i="3"/>
  <c r="G32" i="3"/>
  <c r="J30" i="3"/>
  <c r="L30" i="3" s="1"/>
  <c r="J29" i="3"/>
  <c r="M29" i="3" s="1"/>
  <c r="J28" i="3"/>
  <c r="L28" i="3" s="1"/>
  <c r="G28" i="3"/>
  <c r="G27" i="3"/>
  <c r="J27" i="3" s="1"/>
  <c r="M27" i="3" s="1"/>
  <c r="J22" i="3"/>
  <c r="L22" i="3" s="1"/>
  <c r="J21" i="3"/>
  <c r="M21" i="3" s="1"/>
  <c r="G20" i="3"/>
  <c r="J20" i="3" s="1"/>
  <c r="G19" i="3"/>
  <c r="J19" i="3" s="1"/>
  <c r="M14" i="3"/>
  <c r="J14" i="3"/>
  <c r="L14" i="3" s="1"/>
  <c r="J13" i="3"/>
  <c r="M13" i="3" s="1"/>
  <c r="G12" i="3"/>
  <c r="J12" i="3" s="1"/>
  <c r="M12" i="3" s="1"/>
  <c r="J11" i="3"/>
  <c r="L11" i="3" s="1"/>
  <c r="J58" i="1"/>
  <c r="M58" i="1" s="1"/>
  <c r="G57" i="1"/>
  <c r="J57" i="1" s="1"/>
  <c r="M52" i="1"/>
  <c r="L52" i="1"/>
  <c r="J52" i="1"/>
  <c r="M51" i="1"/>
  <c r="L51" i="1"/>
  <c r="J51" i="1"/>
  <c r="J50" i="1"/>
  <c r="L50" i="1" s="1"/>
  <c r="G50" i="1"/>
  <c r="J49" i="1"/>
  <c r="M49" i="1" s="1"/>
  <c r="G49" i="1"/>
  <c r="J44" i="1"/>
  <c r="M44" i="1" s="1"/>
  <c r="H44" i="1"/>
  <c r="J43" i="1"/>
  <c r="L43" i="1" s="1"/>
  <c r="H43" i="1"/>
  <c r="G43" i="1"/>
  <c r="M41" i="1"/>
  <c r="L41" i="1"/>
  <c r="J41" i="1"/>
  <c r="J40" i="1"/>
  <c r="L40" i="1" s="1"/>
  <c r="G39" i="1"/>
  <c r="J39" i="1" s="1"/>
  <c r="G38" i="1"/>
  <c r="J38" i="1" s="1"/>
  <c r="H33" i="1"/>
  <c r="J33" i="1" s="1"/>
  <c r="H32" i="1"/>
  <c r="J32" i="1" s="1"/>
  <c r="G32" i="1"/>
  <c r="J30" i="1"/>
  <c r="L30" i="1" s="1"/>
  <c r="J29" i="1"/>
  <c r="M29" i="1" s="1"/>
  <c r="G28" i="1"/>
  <c r="J28" i="1" s="1"/>
  <c r="G27" i="1"/>
  <c r="J27" i="1" s="1"/>
  <c r="M22" i="1"/>
  <c r="L22" i="1"/>
  <c r="J22" i="1"/>
  <c r="M21" i="1"/>
  <c r="L21" i="1"/>
  <c r="J21" i="1"/>
  <c r="J20" i="1"/>
  <c r="M20" i="1" s="1"/>
  <c r="G20" i="1"/>
  <c r="J19" i="1"/>
  <c r="M19" i="1" s="1"/>
  <c r="G19" i="1"/>
  <c r="J14" i="1"/>
  <c r="M14" i="1" s="1"/>
  <c r="J13" i="1"/>
  <c r="M13" i="1" s="1"/>
  <c r="G12" i="1"/>
  <c r="J12" i="1" s="1"/>
  <c r="M11" i="1"/>
  <c r="L11" i="1"/>
  <c r="J11" i="1"/>
  <c r="M52" i="3" l="1"/>
  <c r="L41" i="3"/>
  <c r="L13" i="3"/>
  <c r="H33" i="3"/>
  <c r="J33" i="3" s="1"/>
  <c r="L33" i="3" s="1"/>
  <c r="J32" i="3"/>
  <c r="M32" i="3" s="1"/>
  <c r="L20" i="3"/>
  <c r="M20" i="3"/>
  <c r="M38" i="3"/>
  <c r="L38" i="3"/>
  <c r="L57" i="3"/>
  <c r="M57" i="3"/>
  <c r="L32" i="3"/>
  <c r="M33" i="3"/>
  <c r="L19" i="3"/>
  <c r="M19" i="3"/>
  <c r="M39" i="3"/>
  <c r="L39" i="3"/>
  <c r="L12" i="3"/>
  <c r="L27" i="3"/>
  <c r="L29" i="3"/>
  <c r="M11" i="3"/>
  <c r="L21" i="3"/>
  <c r="M22" i="3"/>
  <c r="M28" i="3"/>
  <c r="M30" i="3"/>
  <c r="M40" i="3"/>
  <c r="M43" i="3"/>
  <c r="M44" i="3"/>
  <c r="M49" i="3"/>
  <c r="M50" i="3"/>
  <c r="L58" i="3"/>
  <c r="M33" i="1"/>
  <c r="L33" i="1"/>
  <c r="L12" i="1"/>
  <c r="M12" i="1"/>
  <c r="M39" i="1"/>
  <c r="L39" i="1"/>
  <c r="L57" i="1"/>
  <c r="M57" i="1"/>
  <c r="M38" i="1"/>
  <c r="L38" i="1"/>
  <c r="L27" i="1"/>
  <c r="M27" i="1"/>
  <c r="L28" i="1"/>
  <c r="M28" i="1"/>
  <c r="M32" i="1"/>
  <c r="L32" i="1"/>
  <c r="L14" i="1"/>
  <c r="L19" i="1"/>
  <c r="L20" i="1"/>
  <c r="L44" i="1"/>
  <c r="L49" i="1"/>
  <c r="L13" i="1"/>
  <c r="L29" i="1"/>
  <c r="M30" i="1"/>
  <c r="M40" i="1"/>
  <c r="M43" i="1"/>
  <c r="M50" i="1"/>
  <c r="L58" i="1"/>
</calcChain>
</file>

<file path=xl/sharedStrings.xml><?xml version="1.0" encoding="utf-8"?>
<sst xmlns="http://schemas.openxmlformats.org/spreadsheetml/2006/main" count="497" uniqueCount="68">
  <si>
    <t>Southern California Gas Company</t>
  </si>
  <si>
    <t>Residential Rates</t>
  </si>
  <si>
    <t>Procurement</t>
  </si>
  <si>
    <t>Transportation</t>
  </si>
  <si>
    <t>New Rate</t>
  </si>
  <si>
    <t>Absolute</t>
  </si>
  <si>
    <t>Customer Type</t>
  </si>
  <si>
    <t>Commodity</t>
  </si>
  <si>
    <t>Rate</t>
  </si>
  <si>
    <t>Charge</t>
  </si>
  <si>
    <t>Effective</t>
  </si>
  <si>
    <t>%</t>
  </si>
  <si>
    <t>Rate Schedule</t>
  </si>
  <si>
    <t>Type</t>
  </si>
  <si>
    <t>¢/therm</t>
  </si>
  <si>
    <t>Change</t>
  </si>
  <si>
    <t>Residential Individually Metered</t>
  </si>
  <si>
    <t>Schedule No. GR</t>
  </si>
  <si>
    <t>GR</t>
  </si>
  <si>
    <t>Baseline</t>
  </si>
  <si>
    <t>Res. Service</t>
  </si>
  <si>
    <t>Non Baseline</t>
  </si>
  <si>
    <t>GT-R</t>
  </si>
  <si>
    <t>Residential Submetered Customer</t>
  </si>
  <si>
    <t>Schedule No. GS</t>
  </si>
  <si>
    <t>GS</t>
  </si>
  <si>
    <t>Multi-Family Service</t>
  </si>
  <si>
    <t>Submetered</t>
  </si>
  <si>
    <t>GT-S</t>
  </si>
  <si>
    <t>Residential Small Master Metered</t>
  </si>
  <si>
    <t>Schedule No. GM-E</t>
  </si>
  <si>
    <t>GM-E</t>
  </si>
  <si>
    <t>Baseline Allowance</t>
  </si>
  <si>
    <t>GT-ME</t>
  </si>
  <si>
    <t>Schedule No. GM-C</t>
  </si>
  <si>
    <t>GM-C</t>
  </si>
  <si>
    <t>All Usage</t>
  </si>
  <si>
    <t>No BL Allowance</t>
  </si>
  <si>
    <t>GT-MC</t>
  </si>
  <si>
    <t>Residential Large Master Metered</t>
  </si>
  <si>
    <t>Schedule No. GM-BE</t>
  </si>
  <si>
    <t>GM-BE</t>
  </si>
  <si>
    <t>GT-MBE</t>
  </si>
  <si>
    <t>Schedule No. GM-BC</t>
  </si>
  <si>
    <t>GM-BC</t>
  </si>
  <si>
    <t xml:space="preserve">No BL Allowance </t>
  </si>
  <si>
    <t>GT-MBC</t>
  </si>
  <si>
    <t>SF Residential GO-AC</t>
  </si>
  <si>
    <t>Schedule No. GO-AC</t>
  </si>
  <si>
    <t>GO-AC</t>
  </si>
  <si>
    <t>Tier I</t>
  </si>
  <si>
    <t>Tier II</t>
  </si>
  <si>
    <t>GTO-AC</t>
  </si>
  <si>
    <t>SF Residential NGV</t>
  </si>
  <si>
    <t>Schedule No. G-NGVR</t>
  </si>
  <si>
    <t>G-NGVR</t>
  </si>
  <si>
    <t>Schedule No. GT-NGVR</t>
  </si>
  <si>
    <t>GT-NGVR</t>
  </si>
  <si>
    <t>Footnotes:</t>
  </si>
  <si>
    <t xml:space="preserve">1.  Per Advice No. 5404, effective 1/1/19, Transmission includes a surcharge of 0.562 cents on transportation rates to fund the California Solar Initiative Thermal Program (CSI-TP). </t>
  </si>
  <si>
    <t>2.  Monthly Forecast Cost of Gas includes 0.208 ¢/therm Core Brokerage Fee, monthly PGA adjustment, and sales related Carrying Cost of Storage Inventory.</t>
  </si>
  <si>
    <t>3. The Transportation Charge Adjustment is applicable to CARE and Constitutionally exempt customers, which are excluded from funding the CSI-TP.</t>
  </si>
  <si>
    <t>4.  Per Advice Nos. 4896 and 5377, the Cap-and-Trade Cost Exemption is applicable to Sch. Nos. GR, GM, G-10, and G-NGV customers identified by CARB as being Covered Entities.</t>
  </si>
  <si>
    <t>5.  Per Schedule No. G-CCC, Greenhouse Gas California Climate Credit, eligible customers receive a California Climate Credit, if applicable, each April 1st.</t>
  </si>
  <si>
    <t>Residential Rate/ Effective Date</t>
  </si>
  <si>
    <t xml:space="preserve"> </t>
  </si>
  <si>
    <t xml:space="preserve">1.  Per Advice No. 5562, effective 1/1/20, Transmission includes a surcharge of 0.502 cents on transportation rates to fund the California Solar Initiative Thermal Program (CSI-TP). </t>
  </si>
  <si>
    <t>2.  Monthly Forecast Cost of Gas includes 0.207 ¢/therm Core Brokerage Fee, monthly PGA adjustment, and sales related Carrying Cost of Storage Inventory.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</si>
</sst>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0"/>
    <numFmt numFmtId="165" formatCode="00.000"/>
    <numFmt numFmtId="166" formatCode="0.0%"/>
    <numFmt numFmtId="167" formatCode="0.000"/>
    <numFmt numFmtId="168" formatCode="#,##0.00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centerContinuous"/>
    </xf>
    <xf numFmtId="0" fontId="1" fillId="0" borderId="0" xfId="1" applyBorder="1"/>
    <xf numFmtId="0" fontId="3" fillId="2" borderId="4" xfId="1" applyFont="1" applyFill="1" applyBorder="1" applyAlignment="1">
      <alignment horizontal="centerContinuous"/>
    </xf>
    <xf numFmtId="0" fontId="3" fillId="2" borderId="0" xfId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Continuous"/>
    </xf>
    <xf numFmtId="0" fontId="4" fillId="0" borderId="0" xfId="1" applyFont="1" applyBorder="1"/>
    <xf numFmtId="17" fontId="3" fillId="2" borderId="6" xfId="1" quotePrefix="1" applyNumberFormat="1" applyFont="1" applyFill="1" applyBorder="1" applyAlignment="1">
      <alignment horizontal="centerContinuous"/>
    </xf>
    <xf numFmtId="17" fontId="3" fillId="2" borderId="7" xfId="1" quotePrefix="1" applyNumberFormat="1" applyFont="1" applyFill="1" applyBorder="1" applyAlignment="1">
      <alignment horizontal="centerContinuous"/>
    </xf>
    <xf numFmtId="17" fontId="3" fillId="2" borderId="7" xfId="1" applyNumberFormat="1" applyFont="1" applyFill="1" applyBorder="1" applyAlignment="1">
      <alignment horizontal="centerContinuous"/>
    </xf>
    <xf numFmtId="17" fontId="3" fillId="2" borderId="8" xfId="1" quotePrefix="1" applyNumberFormat="1" applyFont="1" applyFill="1" applyBorder="1" applyAlignment="1">
      <alignment horizontal="centerContinuous"/>
    </xf>
    <xf numFmtId="15" fontId="1" fillId="2" borderId="4" xfId="1" applyNumberFormat="1" applyFill="1" applyBorder="1"/>
    <xf numFmtId="0" fontId="1" fillId="2" borderId="0" xfId="1" applyFill="1" applyBorder="1"/>
    <xf numFmtId="0" fontId="1" fillId="2" borderId="0" xfId="1" applyFill="1" applyBorder="1" applyAlignment="1">
      <alignment horizontal="center"/>
    </xf>
    <xf numFmtId="0" fontId="1" fillId="2" borderId="5" xfId="1" applyFill="1" applyBorder="1"/>
    <xf numFmtId="0" fontId="1" fillId="0" borderId="0" xfId="1"/>
    <xf numFmtId="0" fontId="1" fillId="2" borderId="4" xfId="1" applyFill="1" applyBorder="1"/>
    <xf numFmtId="0" fontId="4" fillId="2" borderId="7" xfId="1" applyFont="1" applyFill="1" applyBorder="1"/>
    <xf numFmtId="0" fontId="5" fillId="2" borderId="7" xfId="1" quotePrefix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4" fontId="5" fillId="0" borderId="9" xfId="1" quotePrefix="1" applyNumberFormat="1" applyFont="1" applyBorder="1" applyAlignment="1">
      <alignment horizontal="center"/>
    </xf>
    <xf numFmtId="0" fontId="4" fillId="2" borderId="5" xfId="1" applyFont="1" applyFill="1" applyBorder="1"/>
    <xf numFmtId="0" fontId="5" fillId="0" borderId="10" xfId="1" applyFont="1" applyBorder="1" applyAlignment="1">
      <alignment horizontal="left"/>
    </xf>
    <xf numFmtId="0" fontId="5" fillId="0" borderId="10" xfId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14" fontId="6" fillId="0" borderId="11" xfId="1" applyNumberFormat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165" fontId="1" fillId="0" borderId="0" xfId="1" applyNumberFormat="1"/>
    <xf numFmtId="0" fontId="5" fillId="0" borderId="10" xfId="1" applyFont="1" applyBorder="1" applyAlignment="1">
      <alignment horizontal="right"/>
    </xf>
    <xf numFmtId="0" fontId="4" fillId="2" borderId="10" xfId="1" applyFont="1" applyFill="1" applyBorder="1"/>
    <xf numFmtId="165" fontId="4" fillId="0" borderId="9" xfId="1" applyNumberFormat="1" applyFont="1" applyBorder="1"/>
    <xf numFmtId="165" fontId="4" fillId="0" borderId="10" xfId="1" applyNumberFormat="1" applyFont="1" applyBorder="1"/>
    <xf numFmtId="166" fontId="4" fillId="0" borderId="10" xfId="1" applyNumberFormat="1" applyFont="1" applyBorder="1"/>
    <xf numFmtId="165" fontId="7" fillId="0" borderId="10" xfId="1" applyNumberFormat="1" applyFont="1" applyBorder="1"/>
    <xf numFmtId="167" fontId="1" fillId="0" borderId="0" xfId="1" applyNumberFormat="1"/>
    <xf numFmtId="165" fontId="4" fillId="0" borderId="11" xfId="1" applyNumberFormat="1" applyFont="1" applyBorder="1"/>
    <xf numFmtId="0" fontId="4" fillId="2" borderId="12" xfId="1" applyFont="1" applyFill="1" applyBorder="1"/>
    <xf numFmtId="0" fontId="4" fillId="2" borderId="13" xfId="1" applyFont="1" applyFill="1" applyBorder="1"/>
    <xf numFmtId="164" fontId="4" fillId="2" borderId="13" xfId="1" applyNumberFormat="1" applyFont="1" applyFill="1" applyBorder="1"/>
    <xf numFmtId="166" fontId="4" fillId="2" borderId="14" xfId="2" applyNumberFormat="1" applyFont="1" applyFill="1" applyBorder="1"/>
    <xf numFmtId="0" fontId="5" fillId="2" borderId="7" xfId="1" applyFont="1" applyFill="1" applyBorder="1" applyAlignment="1">
      <alignment horizontal="center"/>
    </xf>
    <xf numFmtId="166" fontId="4" fillId="2" borderId="13" xfId="2" applyNumberFormat="1" applyFont="1" applyFill="1" applyBorder="1"/>
    <xf numFmtId="0" fontId="4" fillId="0" borderId="0" xfId="1" applyFont="1"/>
    <xf numFmtId="0" fontId="1" fillId="2" borderId="6" xfId="1" applyFill="1" applyBorder="1"/>
    <xf numFmtId="14" fontId="5" fillId="2" borderId="13" xfId="1" applyNumberFormat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9" fillId="0" borderId="0" xfId="1" applyFont="1" applyFill="1"/>
    <xf numFmtId="168" fontId="1" fillId="0" borderId="0" xfId="1" applyNumberFormat="1" applyFill="1" applyBorder="1"/>
    <xf numFmtId="168" fontId="8" fillId="0" borderId="0" xfId="1" applyNumberFormat="1" applyFont="1" applyFill="1" applyBorder="1"/>
    <xf numFmtId="0" fontId="1" fillId="0" borderId="0" xfId="1" applyFill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0" fontId="1" fillId="0" borderId="0" xfId="1" applyFill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2" borderId="1" xfId="1" applyFill="1" applyBorder="1"/>
    <xf numFmtId="0" fontId="1" fillId="2" borderId="2" xfId="1" applyFill="1" applyBorder="1"/>
    <xf numFmtId="0" fontId="1" fillId="2" borderId="2" xfId="1" applyFill="1" applyBorder="1" applyAlignment="1">
      <alignment horizontal="center"/>
    </xf>
    <xf numFmtId="0" fontId="5" fillId="0" borderId="1" xfId="1" applyFont="1" applyBorder="1" applyAlignment="1">
      <alignment horizontal="centerContinuous"/>
    </xf>
    <xf numFmtId="0" fontId="5" fillId="0" borderId="2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9" fontId="0" fillId="0" borderId="0" xfId="2" applyFont="1"/>
    <xf numFmtId="43" fontId="0" fillId="0" borderId="0" xfId="3" applyFont="1"/>
    <xf numFmtId="43" fontId="1" fillId="0" borderId="0" xfId="1" applyNumberFormat="1"/>
    <xf numFmtId="0" fontId="5" fillId="2" borderId="2" xfId="1" applyFont="1" applyFill="1" applyBorder="1" applyAlignment="1">
      <alignment horizontal="center"/>
    </xf>
    <xf numFmtId="0" fontId="1" fillId="2" borderId="0" xfId="1" applyFill="1"/>
  </cellXfs>
  <cellStyles count="4">
    <cellStyle name="Comma 3" xfId="3" xr:uid="{45775B52-8108-4493-9B3E-D98CD449D56A}"/>
    <cellStyle name="Normal" xfId="0" builtinId="0"/>
    <cellStyle name="Normal 2" xfId="1" xr:uid="{2A279289-14AB-4035-B4C0-7423B788CA9F}"/>
    <cellStyle name="Percent 2" xfId="2" xr:uid="{D6D23157-DE83-45A6-A31E-40507BE02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CD23-4A28-4172-A1F1-420D81993944}">
  <sheetPr>
    <pageSetUpPr fitToPage="1"/>
  </sheetPr>
  <dimension ref="A1:S70"/>
  <sheetViews>
    <sheetView workbookViewId="0">
      <selection activeCell="J1" sqref="J1:J1048576"/>
    </sheetView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3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43800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43800</v>
      </c>
      <c r="K7" s="31">
        <v>43770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38.067</v>
      </c>
      <c r="H11" s="39">
        <v>66.87</v>
      </c>
      <c r="I11" s="37"/>
      <c r="J11" s="39">
        <f>G11+H11</f>
        <v>104.93700000000001</v>
      </c>
      <c r="K11" s="39">
        <v>94.433000000000007</v>
      </c>
      <c r="L11" s="39">
        <f>+J11-K11</f>
        <v>10.504000000000005</v>
      </c>
      <c r="M11" s="40">
        <f>+J11/K11-1</f>
        <v>0.11123230226721592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38.067</v>
      </c>
      <c r="H12" s="39">
        <v>100.244</v>
      </c>
      <c r="I12" s="37"/>
      <c r="J12" s="39">
        <f>G12+H12</f>
        <v>138.31100000000001</v>
      </c>
      <c r="K12" s="39">
        <v>127.807</v>
      </c>
      <c r="L12" s="39">
        <f>+J12-K12</f>
        <v>10.504000000000005</v>
      </c>
      <c r="M12" s="40">
        <f>+J12/K12-1</f>
        <v>8.2186421713990709E-2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66.87</v>
      </c>
      <c r="I13" s="37"/>
      <c r="J13" s="39">
        <f>G13+H13</f>
        <v>66.87</v>
      </c>
      <c r="K13" s="39">
        <v>66.87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100.244</v>
      </c>
      <c r="I14" s="37"/>
      <c r="J14" s="39">
        <f>G14+H14</f>
        <v>100.244</v>
      </c>
      <c r="K14" s="39">
        <v>100.244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38.067</v>
      </c>
      <c r="H19" s="39">
        <v>66.87</v>
      </c>
      <c r="I19" s="37"/>
      <c r="J19" s="39">
        <f>G19+H19</f>
        <v>104.93700000000001</v>
      </c>
      <c r="K19" s="39">
        <v>94.433000000000007</v>
      </c>
      <c r="L19" s="39">
        <f>+J19-K19</f>
        <v>10.504000000000005</v>
      </c>
      <c r="M19" s="40">
        <f>+J19/K19-1</f>
        <v>0.11123230226721592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38.067</v>
      </c>
      <c r="H20" s="39">
        <v>100.244</v>
      </c>
      <c r="I20" s="37"/>
      <c r="J20" s="39">
        <f>G20+H20</f>
        <v>138.31100000000001</v>
      </c>
      <c r="K20" s="39">
        <v>127.807</v>
      </c>
      <c r="L20" s="39">
        <f>+J20-K20</f>
        <v>10.504000000000005</v>
      </c>
      <c r="M20" s="40">
        <f>+J20/K20-1</f>
        <v>8.2186421713990709E-2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66.87</v>
      </c>
      <c r="I21" s="37"/>
      <c r="J21" s="39">
        <f>G21+H21</f>
        <v>66.87</v>
      </c>
      <c r="K21" s="39">
        <v>66.87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100.244</v>
      </c>
      <c r="I22" s="37"/>
      <c r="J22" s="39">
        <f>G22+H22</f>
        <v>100.244</v>
      </c>
      <c r="K22" s="39">
        <v>100.244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38.067</v>
      </c>
      <c r="H27" s="39">
        <v>66.87</v>
      </c>
      <c r="I27" s="37"/>
      <c r="J27" s="39">
        <f>G27+H27</f>
        <v>104.93700000000001</v>
      </c>
      <c r="K27" s="39">
        <v>94.433000000000007</v>
      </c>
      <c r="L27" s="39">
        <f>+J27-K27</f>
        <v>10.504000000000005</v>
      </c>
      <c r="M27" s="40">
        <f>+J27/K27-1</f>
        <v>0.11123230226721592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38.067</v>
      </c>
      <c r="H28" s="39">
        <v>100.244</v>
      </c>
      <c r="I28" s="37"/>
      <c r="J28" s="39">
        <f>G28+H28</f>
        <v>138.31100000000001</v>
      </c>
      <c r="K28" s="39">
        <v>127.807</v>
      </c>
      <c r="L28" s="39">
        <f>+J28-K28</f>
        <v>10.504000000000005</v>
      </c>
      <c r="M28" s="40">
        <f>+J28/K28-1</f>
        <v>8.2186421713990709E-2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66.87</v>
      </c>
      <c r="I29" s="37"/>
      <c r="J29" s="39">
        <f>G29+H29</f>
        <v>66.87</v>
      </c>
      <c r="K29" s="39">
        <v>66.87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100.244</v>
      </c>
      <c r="I30" s="37"/>
      <c r="J30" s="39">
        <f>G30+H30</f>
        <v>100.244</v>
      </c>
      <c r="K30" s="39">
        <v>100.244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38.067</v>
      </c>
      <c r="H32" s="39">
        <f>H28</f>
        <v>100.244</v>
      </c>
      <c r="I32" s="37"/>
      <c r="J32" s="39">
        <f>G32+H32</f>
        <v>138.31100000000001</v>
      </c>
      <c r="K32" s="39">
        <v>127.807</v>
      </c>
      <c r="L32" s="39">
        <f>+J32-K32</f>
        <v>10.504000000000005</v>
      </c>
      <c r="M32" s="40">
        <f>+J32/K32-1</f>
        <v>8.2186421713990709E-2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100.244</v>
      </c>
      <c r="I33" s="37"/>
      <c r="J33" s="39">
        <f>G33+H33</f>
        <v>100.244</v>
      </c>
      <c r="K33" s="39">
        <v>100.244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38.067</v>
      </c>
      <c r="H38" s="39">
        <v>32.465000000000003</v>
      </c>
      <c r="I38" s="37"/>
      <c r="J38" s="39">
        <f>G38+H38</f>
        <v>70.532000000000011</v>
      </c>
      <c r="K38" s="39">
        <v>60.028000000000006</v>
      </c>
      <c r="L38" s="39">
        <f>+J38-K38</f>
        <v>10.504000000000005</v>
      </c>
      <c r="M38" s="40">
        <f>+J38/K38-1</f>
        <v>0.17498500699673492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38.067</v>
      </c>
      <c r="H39" s="39">
        <v>46.442999999999998</v>
      </c>
      <c r="I39" s="37"/>
      <c r="J39" s="39">
        <f>G39+H39</f>
        <v>84.509999999999991</v>
      </c>
      <c r="K39" s="39">
        <v>74.006</v>
      </c>
      <c r="L39" s="39">
        <f>+J39-K39</f>
        <v>10.503999999999991</v>
      </c>
      <c r="M39" s="40">
        <f>+J39/K39-1</f>
        <v>0.14193443774829051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32.465000000000003</v>
      </c>
      <c r="I40" s="37"/>
      <c r="J40" s="39">
        <f>G40+H40</f>
        <v>32.465000000000003</v>
      </c>
      <c r="K40" s="39">
        <v>32.465000000000003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46.442999999999998</v>
      </c>
      <c r="I41" s="37"/>
      <c r="J41" s="39">
        <f>G41+H41</f>
        <v>46.442999999999998</v>
      </c>
      <c r="K41" s="39">
        <v>46.442999999999998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38.067</v>
      </c>
      <c r="H43" s="39">
        <f>H39</f>
        <v>46.442999999999998</v>
      </c>
      <c r="I43" s="37"/>
      <c r="J43" s="39">
        <f>G43+H43</f>
        <v>84.509999999999991</v>
      </c>
      <c r="K43" s="39">
        <v>74.006</v>
      </c>
      <c r="L43" s="39">
        <f>+J43-K43</f>
        <v>10.503999999999991</v>
      </c>
      <c r="M43" s="40">
        <f>+J43/K43-1</f>
        <v>0.14193443774829051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46.442999999999998</v>
      </c>
      <c r="I44" s="37"/>
      <c r="J44" s="39">
        <f>G44+H44</f>
        <v>46.442999999999998</v>
      </c>
      <c r="K44" s="39">
        <v>46.442999999999998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48</v>
      </c>
      <c r="D49" s="28" t="s">
        <v>49</v>
      </c>
      <c r="E49" s="36" t="s">
        <v>50</v>
      </c>
      <c r="F49" s="37"/>
      <c r="G49" s="39">
        <f>G11</f>
        <v>38.067</v>
      </c>
      <c r="H49" s="39">
        <v>66.87</v>
      </c>
      <c r="I49" s="37"/>
      <c r="J49" s="39">
        <f>G49+H49</f>
        <v>104.93700000000001</v>
      </c>
      <c r="K49" s="39">
        <v>94.433000000000007</v>
      </c>
      <c r="L49" s="39">
        <f>+J49-K49</f>
        <v>10.504000000000005</v>
      </c>
      <c r="M49" s="40">
        <f>+J49/K49-1</f>
        <v>0.11123230226721592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49</v>
      </c>
      <c r="E50" s="36" t="s">
        <v>51</v>
      </c>
      <c r="F50" s="37"/>
      <c r="G50" s="39">
        <f>G11</f>
        <v>38.067</v>
      </c>
      <c r="H50" s="39">
        <v>100.244</v>
      </c>
      <c r="I50" s="37"/>
      <c r="J50" s="39">
        <f>G50+H50</f>
        <v>138.31100000000001</v>
      </c>
      <c r="K50" s="39">
        <v>127.807</v>
      </c>
      <c r="L50" s="39">
        <f>+J50-K50</f>
        <v>10.504000000000005</v>
      </c>
      <c r="M50" s="40">
        <f>+J50/K50-1</f>
        <v>8.2186421713990709E-2</v>
      </c>
      <c r="N50" s="26"/>
      <c r="P50" s="42"/>
    </row>
    <row r="51" spans="1:17" x14ac:dyDescent="0.25">
      <c r="A51" s="18"/>
      <c r="B51" s="28"/>
      <c r="C51" s="28"/>
      <c r="D51" s="28" t="s">
        <v>52</v>
      </c>
      <c r="E51" s="36" t="s">
        <v>50</v>
      </c>
      <c r="F51" s="37"/>
      <c r="G51" s="39">
        <v>0</v>
      </c>
      <c r="H51" s="39">
        <v>66.87</v>
      </c>
      <c r="I51" s="37"/>
      <c r="J51" s="39">
        <f>G51+H51</f>
        <v>66.87</v>
      </c>
      <c r="K51" s="39">
        <v>66.87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5">
      <c r="A52" s="18"/>
      <c r="B52" s="28"/>
      <c r="C52" s="28"/>
      <c r="D52" s="28" t="s">
        <v>52</v>
      </c>
      <c r="E52" s="36" t="s">
        <v>51</v>
      </c>
      <c r="F52" s="37"/>
      <c r="G52" s="39">
        <v>0</v>
      </c>
      <c r="H52" s="39">
        <v>100.244</v>
      </c>
      <c r="I52" s="37"/>
      <c r="J52" s="39">
        <f>G52+H52</f>
        <v>100.244</v>
      </c>
      <c r="K52" s="39">
        <v>100.244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53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54</v>
      </c>
      <c r="D57" s="28" t="s">
        <v>55</v>
      </c>
      <c r="E57" s="36" t="s">
        <v>36</v>
      </c>
      <c r="F57" s="37"/>
      <c r="G57" s="39">
        <f>G11</f>
        <v>38.067</v>
      </c>
      <c r="H57" s="39">
        <v>30.018000000000001</v>
      </c>
      <c r="I57" s="37"/>
      <c r="J57" s="39">
        <f>G57+H57</f>
        <v>68.085000000000008</v>
      </c>
      <c r="K57" s="39">
        <v>57.581000000000003</v>
      </c>
      <c r="L57" s="39">
        <f>+J57-K57</f>
        <v>10.504000000000005</v>
      </c>
      <c r="M57" s="40">
        <f>+J57/K57-1</f>
        <v>0.18242128479880515</v>
      </c>
      <c r="N57" s="26"/>
      <c r="P57" s="42"/>
    </row>
    <row r="58" spans="1:17" x14ac:dyDescent="0.25">
      <c r="A58" s="18"/>
      <c r="B58" s="28"/>
      <c r="C58" s="28" t="s">
        <v>56</v>
      </c>
      <c r="D58" s="28" t="s">
        <v>57</v>
      </c>
      <c r="E58" s="36" t="s">
        <v>36</v>
      </c>
      <c r="F58" s="37"/>
      <c r="G58" s="39">
        <v>0</v>
      </c>
      <c r="H58" s="39">
        <v>30.018000000000001</v>
      </c>
      <c r="I58" s="37"/>
      <c r="J58" s="39">
        <f>G58+H58</f>
        <v>30.018000000000001</v>
      </c>
      <c r="K58" s="39">
        <v>30.018000000000001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58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58" t="s">
        <v>59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59" t="s">
        <v>60</v>
      </c>
      <c r="C64" s="60"/>
      <c r="D64" s="60"/>
      <c r="E64" s="60"/>
      <c r="F64" s="60"/>
      <c r="G64" s="6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59" t="s">
        <v>61</v>
      </c>
      <c r="C65" s="60"/>
      <c r="D65" s="60"/>
      <c r="E65" s="60"/>
      <c r="F65" s="60"/>
      <c r="G65" s="6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59" t="s">
        <v>62</v>
      </c>
      <c r="C66" s="60"/>
      <c r="D66" s="60"/>
      <c r="E66" s="60"/>
      <c r="F66" s="60"/>
      <c r="G66" s="6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59" t="s">
        <v>63</v>
      </c>
      <c r="C67" s="60"/>
      <c r="D67" s="60"/>
      <c r="E67" s="60"/>
      <c r="F67" s="60"/>
      <c r="G67" s="6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60"/>
      <c r="D68" s="60"/>
      <c r="E68" s="60"/>
      <c r="F68" s="60"/>
      <c r="G68" s="60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61"/>
      <c r="D69" s="62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2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69694-B91E-4E2E-B349-A7BFB02E9886}">
  <dimension ref="A1:AD58"/>
  <sheetViews>
    <sheetView workbookViewId="0">
      <selection activeCell="J8" sqref="J8"/>
    </sheetView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8.26953125" style="17" customWidth="1"/>
    <col min="4" max="4" width="11" style="63" customWidth="1"/>
    <col min="5" max="5" width="13" style="17" customWidth="1"/>
    <col min="6" max="6" width="1" style="17" customWidth="1"/>
    <col min="7" max="21" width="10.1796875" style="17" customWidth="1"/>
    <col min="22" max="16384" width="8.7265625" style="17"/>
  </cols>
  <sheetData>
    <row r="1" spans="1:30" ht="7.5" customHeight="1" x14ac:dyDescent="0.25">
      <c r="A1" s="64"/>
      <c r="B1" s="65"/>
      <c r="C1" s="65"/>
      <c r="D1" s="66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30" x14ac:dyDescent="0.25">
      <c r="A2" s="18"/>
      <c r="B2" s="19"/>
      <c r="C2" s="19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50"/>
      <c r="T2" s="50"/>
      <c r="U2" s="50"/>
      <c r="V2" s="50"/>
      <c r="W2" s="50"/>
    </row>
    <row r="3" spans="1:30" x14ac:dyDescent="0.25">
      <c r="A3" s="18"/>
      <c r="B3" s="27" t="s">
        <v>6</v>
      </c>
      <c r="C3" s="28"/>
      <c r="D3" s="28"/>
      <c r="E3" s="22" t="s">
        <v>8</v>
      </c>
      <c r="F3" s="24"/>
      <c r="G3" s="67" t="s">
        <v>64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  <c r="S3" s="50"/>
      <c r="T3" s="50"/>
      <c r="U3" s="50"/>
      <c r="V3" s="50"/>
      <c r="W3" s="50"/>
    </row>
    <row r="4" spans="1:30" x14ac:dyDescent="0.25">
      <c r="A4" s="18" t="s">
        <v>65</v>
      </c>
      <c r="B4" s="30"/>
      <c r="C4" s="30" t="s">
        <v>12</v>
      </c>
      <c r="D4" s="30"/>
      <c r="E4" s="30" t="s">
        <v>13</v>
      </c>
      <c r="F4" s="24"/>
      <c r="G4" s="31">
        <v>43831</v>
      </c>
      <c r="H4" s="31">
        <v>43862</v>
      </c>
      <c r="I4" s="31">
        <v>43891</v>
      </c>
      <c r="J4" s="31">
        <v>43922</v>
      </c>
      <c r="K4" s="31">
        <v>43952</v>
      </c>
      <c r="L4" s="31">
        <v>43983</v>
      </c>
      <c r="M4" s="31">
        <v>44013</v>
      </c>
      <c r="N4" s="31">
        <v>44044</v>
      </c>
      <c r="O4" s="31">
        <v>44075</v>
      </c>
      <c r="P4" s="31">
        <v>44105</v>
      </c>
      <c r="Q4" s="31">
        <v>44136</v>
      </c>
      <c r="R4" s="31">
        <v>44166</v>
      </c>
    </row>
    <row r="5" spans="1:30" ht="6" customHeight="1" x14ac:dyDescent="0.25">
      <c r="A5" s="18"/>
      <c r="B5" s="32"/>
      <c r="C5" s="33"/>
      <c r="D5" s="33"/>
      <c r="E5" s="33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30" x14ac:dyDescent="0.25">
      <c r="A6" s="18"/>
      <c r="B6" s="27" t="s">
        <v>16</v>
      </c>
      <c r="C6" s="28"/>
      <c r="D6" s="28"/>
      <c r="E6" s="36"/>
      <c r="F6" s="3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30" ht="8.25" customHeight="1" x14ac:dyDescent="0.25">
      <c r="A7" s="18"/>
      <c r="B7" s="27"/>
      <c r="C7" s="28"/>
      <c r="D7" s="28"/>
      <c r="E7" s="36"/>
      <c r="F7" s="37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30" ht="14.5" x14ac:dyDescent="0.35">
      <c r="A8" s="18"/>
      <c r="B8" s="28"/>
      <c r="C8" s="28" t="s">
        <v>17</v>
      </c>
      <c r="D8" s="28" t="s">
        <v>18</v>
      </c>
      <c r="E8" s="36" t="s">
        <v>19</v>
      </c>
      <c r="F8" s="37"/>
      <c r="G8" s="39">
        <v>116.27000000000001</v>
      </c>
      <c r="H8" s="39">
        <v>109.548</v>
      </c>
      <c r="I8" s="39">
        <v>103.648</v>
      </c>
      <c r="J8" s="39"/>
      <c r="K8" s="39"/>
      <c r="L8" s="39"/>
      <c r="M8" s="39"/>
      <c r="N8" s="39"/>
      <c r="O8" s="39"/>
      <c r="P8" s="39"/>
      <c r="Q8" s="39"/>
      <c r="R8" s="39"/>
      <c r="S8" s="70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0" ht="14.5" x14ac:dyDescent="0.35">
      <c r="A9" s="18"/>
      <c r="B9" s="28"/>
      <c r="C9" s="28" t="s">
        <v>20</v>
      </c>
      <c r="D9" s="28" t="s">
        <v>18</v>
      </c>
      <c r="E9" s="36" t="s">
        <v>21</v>
      </c>
      <c r="F9" s="37"/>
      <c r="G9" s="39">
        <v>151.685</v>
      </c>
      <c r="H9" s="39">
        <v>144.96299999999999</v>
      </c>
      <c r="I9" s="39">
        <v>139.06299999999999</v>
      </c>
      <c r="J9" s="39"/>
      <c r="K9" s="39"/>
      <c r="L9" s="39"/>
      <c r="M9" s="39"/>
      <c r="N9" s="39"/>
      <c r="O9" s="39"/>
      <c r="P9" s="39"/>
      <c r="Q9" s="39"/>
      <c r="R9" s="39"/>
      <c r="S9" s="70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0" ht="14.5" x14ac:dyDescent="0.35">
      <c r="A10" s="18"/>
      <c r="B10" s="28"/>
      <c r="C10" s="28"/>
      <c r="D10" s="28" t="s">
        <v>22</v>
      </c>
      <c r="E10" s="36" t="s">
        <v>19</v>
      </c>
      <c r="F10" s="37"/>
      <c r="G10" s="39">
        <v>81.540000000000006</v>
      </c>
      <c r="H10" s="39">
        <v>81.540000000000006</v>
      </c>
      <c r="I10" s="39">
        <v>81.540000000000006</v>
      </c>
      <c r="J10" s="39"/>
      <c r="K10" s="39"/>
      <c r="L10" s="39"/>
      <c r="M10" s="39"/>
      <c r="N10" s="39"/>
      <c r="O10" s="39"/>
      <c r="P10" s="39"/>
      <c r="Q10" s="39"/>
      <c r="R10" s="39"/>
      <c r="S10" s="70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</row>
    <row r="11" spans="1:30" x14ac:dyDescent="0.25">
      <c r="A11" s="18"/>
      <c r="B11" s="28"/>
      <c r="C11" s="28"/>
      <c r="D11" s="28" t="s">
        <v>22</v>
      </c>
      <c r="E11" s="36" t="s">
        <v>21</v>
      </c>
      <c r="F11" s="37"/>
      <c r="G11" s="39">
        <v>116.955</v>
      </c>
      <c r="H11" s="39">
        <v>116.955</v>
      </c>
      <c r="I11" s="39">
        <v>116.955</v>
      </c>
      <c r="J11" s="39"/>
      <c r="K11" s="39"/>
      <c r="L11" s="39"/>
      <c r="M11" s="39"/>
      <c r="N11" s="39"/>
      <c r="O11" s="39"/>
      <c r="P11" s="39"/>
      <c r="Q11" s="39"/>
      <c r="R11" s="39"/>
    </row>
    <row r="12" spans="1:30" ht="6.75" customHeight="1" x14ac:dyDescent="0.25">
      <c r="A12" s="18"/>
      <c r="B12" s="28"/>
      <c r="C12" s="28"/>
      <c r="D12" s="28"/>
      <c r="E12" s="36"/>
      <c r="F12" s="37"/>
      <c r="G12" s="43"/>
      <c r="H12" s="43"/>
      <c r="I12" s="43"/>
      <c r="J12" s="39"/>
      <c r="K12" s="43"/>
      <c r="L12" s="39"/>
      <c r="M12" s="39"/>
      <c r="N12" s="43"/>
      <c r="O12" s="43"/>
      <c r="P12" s="43"/>
      <c r="Q12" s="43"/>
      <c r="R12" s="43"/>
    </row>
    <row r="13" spans="1:30" ht="6" customHeight="1" x14ac:dyDescent="0.25">
      <c r="A13" s="18"/>
      <c r="B13" s="44"/>
      <c r="C13" s="45"/>
      <c r="D13" s="33"/>
      <c r="E13" s="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30" x14ac:dyDescent="0.25">
      <c r="A14" s="18"/>
      <c r="B14" s="27" t="s">
        <v>23</v>
      </c>
      <c r="C14" s="28"/>
      <c r="D14" s="28"/>
      <c r="E14" s="36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30" ht="6.75" customHeight="1" x14ac:dyDescent="0.25">
      <c r="A15" s="18"/>
      <c r="B15" s="27"/>
      <c r="C15" s="28"/>
      <c r="D15" s="28"/>
      <c r="E15" s="36"/>
      <c r="F15" s="37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30" x14ac:dyDescent="0.25">
      <c r="A16" s="18"/>
      <c r="B16" s="28"/>
      <c r="C16" s="28" t="s">
        <v>24</v>
      </c>
      <c r="D16" s="28" t="s">
        <v>25</v>
      </c>
      <c r="E16" s="36" t="s">
        <v>19</v>
      </c>
      <c r="F16" s="37"/>
      <c r="G16" s="39">
        <v>116.27000000000001</v>
      </c>
      <c r="H16" s="39">
        <v>109.548</v>
      </c>
      <c r="I16" s="39">
        <v>103.648</v>
      </c>
      <c r="J16" s="39"/>
      <c r="K16" s="39"/>
      <c r="L16" s="39"/>
      <c r="M16" s="39"/>
      <c r="N16" s="39"/>
      <c r="O16" s="39"/>
      <c r="P16" s="39"/>
      <c r="Q16" s="39"/>
      <c r="R16" s="39"/>
    </row>
    <row r="17" spans="1:18" x14ac:dyDescent="0.25">
      <c r="A17" s="18"/>
      <c r="B17" s="28"/>
      <c r="C17" s="28" t="s">
        <v>26</v>
      </c>
      <c r="D17" s="28" t="s">
        <v>25</v>
      </c>
      <c r="E17" s="36" t="s">
        <v>21</v>
      </c>
      <c r="F17" s="37"/>
      <c r="G17" s="39">
        <v>151.685</v>
      </c>
      <c r="H17" s="39">
        <v>144.96299999999999</v>
      </c>
      <c r="I17" s="39">
        <v>139.06299999999999</v>
      </c>
      <c r="J17" s="39"/>
      <c r="K17" s="39"/>
      <c r="L17" s="39"/>
      <c r="M17" s="39"/>
      <c r="N17" s="39"/>
      <c r="O17" s="39"/>
      <c r="P17" s="39"/>
      <c r="Q17" s="39"/>
      <c r="R17" s="39"/>
    </row>
    <row r="18" spans="1:18" x14ac:dyDescent="0.25">
      <c r="A18" s="18"/>
      <c r="B18" s="28"/>
      <c r="C18" s="28" t="s">
        <v>27</v>
      </c>
      <c r="D18" s="28" t="s">
        <v>28</v>
      </c>
      <c r="E18" s="36" t="s">
        <v>19</v>
      </c>
      <c r="F18" s="37"/>
      <c r="G18" s="39">
        <v>81.540000000000006</v>
      </c>
      <c r="H18" s="39">
        <v>81.540000000000006</v>
      </c>
      <c r="I18" s="39">
        <v>81.540000000000006</v>
      </c>
      <c r="J18" s="39"/>
      <c r="K18" s="39"/>
      <c r="L18" s="39"/>
      <c r="M18" s="39"/>
      <c r="N18" s="39"/>
      <c r="O18" s="39"/>
      <c r="P18" s="39"/>
      <c r="Q18" s="39"/>
      <c r="R18" s="39"/>
    </row>
    <row r="19" spans="1:18" x14ac:dyDescent="0.25">
      <c r="A19" s="18"/>
      <c r="B19" s="28"/>
      <c r="C19" s="28"/>
      <c r="D19" s="28" t="s">
        <v>28</v>
      </c>
      <c r="E19" s="36" t="s">
        <v>21</v>
      </c>
      <c r="F19" s="37"/>
      <c r="G19" s="39">
        <v>116.955</v>
      </c>
      <c r="H19" s="39">
        <v>116.955</v>
      </c>
      <c r="I19" s="39">
        <v>116.955</v>
      </c>
      <c r="J19" s="39"/>
      <c r="K19" s="39"/>
      <c r="L19" s="39"/>
      <c r="M19" s="39"/>
      <c r="N19" s="39"/>
      <c r="O19" s="39"/>
      <c r="P19" s="39"/>
      <c r="Q19" s="39"/>
      <c r="R19" s="39"/>
    </row>
    <row r="20" spans="1:18" ht="6" customHeight="1" x14ac:dyDescent="0.25">
      <c r="A20" s="18"/>
      <c r="B20" s="28"/>
      <c r="C20" s="28"/>
      <c r="D20" s="28"/>
      <c r="E20" s="36"/>
      <c r="F20" s="37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ht="6" customHeight="1" x14ac:dyDescent="0.25">
      <c r="A21" s="18"/>
      <c r="B21" s="44"/>
      <c r="C21" s="45"/>
      <c r="D21" s="33"/>
      <c r="E21" s="33"/>
      <c r="F21" s="21"/>
      <c r="G21" s="48"/>
      <c r="H21" s="48"/>
      <c r="I21" s="48"/>
      <c r="J21" s="21"/>
      <c r="K21" s="48"/>
      <c r="L21" s="21"/>
      <c r="M21" s="21"/>
      <c r="N21" s="48"/>
      <c r="O21" s="48"/>
      <c r="P21" s="48"/>
      <c r="Q21" s="48"/>
      <c r="R21" s="48"/>
    </row>
    <row r="22" spans="1:18" x14ac:dyDescent="0.25">
      <c r="A22" s="18"/>
      <c r="B22" s="27" t="s">
        <v>29</v>
      </c>
      <c r="C22" s="28"/>
      <c r="D22" s="28"/>
      <c r="E22" s="36"/>
      <c r="F22" s="37"/>
      <c r="G22" s="39"/>
      <c r="H22" s="39"/>
      <c r="I22" s="39"/>
      <c r="J22" s="38"/>
      <c r="K22" s="39"/>
      <c r="L22" s="38"/>
      <c r="M22" s="38"/>
      <c r="N22" s="39"/>
      <c r="O22" s="39"/>
      <c r="P22" s="39"/>
      <c r="Q22" s="39"/>
      <c r="R22" s="39"/>
    </row>
    <row r="23" spans="1:18" ht="4.5" customHeight="1" x14ac:dyDescent="0.25">
      <c r="A23" s="18"/>
      <c r="B23" s="27"/>
      <c r="C23" s="28"/>
      <c r="D23" s="28"/>
      <c r="E23" s="36"/>
      <c r="F23" s="37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x14ac:dyDescent="0.25">
      <c r="A24" s="18"/>
      <c r="B24" s="28"/>
      <c r="C24" s="28" t="s">
        <v>30</v>
      </c>
      <c r="D24" s="28" t="s">
        <v>31</v>
      </c>
      <c r="E24" s="36" t="s">
        <v>19</v>
      </c>
      <c r="F24" s="37"/>
      <c r="G24" s="39">
        <v>116.27000000000001</v>
      </c>
      <c r="H24" s="39">
        <v>109.548</v>
      </c>
      <c r="I24" s="39">
        <v>103.648</v>
      </c>
      <c r="J24" s="39"/>
      <c r="K24" s="39"/>
      <c r="L24" s="39"/>
      <c r="M24" s="39"/>
      <c r="N24" s="39"/>
      <c r="O24" s="39"/>
      <c r="P24" s="39"/>
      <c r="Q24" s="39"/>
      <c r="R24" s="39"/>
    </row>
    <row r="25" spans="1:18" x14ac:dyDescent="0.25">
      <c r="A25" s="18"/>
      <c r="B25" s="28"/>
      <c r="C25" s="28" t="s">
        <v>32</v>
      </c>
      <c r="D25" s="28" t="s">
        <v>31</v>
      </c>
      <c r="E25" s="36" t="s">
        <v>21</v>
      </c>
      <c r="F25" s="37"/>
      <c r="G25" s="39">
        <v>151.685</v>
      </c>
      <c r="H25" s="39">
        <v>144.96299999999999</v>
      </c>
      <c r="I25" s="39">
        <v>139.06299999999999</v>
      </c>
      <c r="J25" s="39"/>
      <c r="K25" s="39"/>
      <c r="L25" s="39"/>
      <c r="M25" s="39"/>
      <c r="N25" s="39"/>
      <c r="O25" s="39"/>
      <c r="P25" s="39"/>
      <c r="Q25" s="39"/>
      <c r="R25" s="39"/>
    </row>
    <row r="26" spans="1:18" x14ac:dyDescent="0.25">
      <c r="A26" s="18"/>
      <c r="B26" s="28"/>
      <c r="C26" s="28"/>
      <c r="D26" s="28" t="s">
        <v>33</v>
      </c>
      <c r="E26" s="36" t="s">
        <v>19</v>
      </c>
      <c r="F26" s="37"/>
      <c r="G26" s="39">
        <v>81.540000000000006</v>
      </c>
      <c r="H26" s="39">
        <v>81.540000000000006</v>
      </c>
      <c r="I26" s="39">
        <v>81.540000000000006</v>
      </c>
      <c r="J26" s="39"/>
      <c r="K26" s="39"/>
      <c r="L26" s="39"/>
      <c r="M26" s="39"/>
      <c r="N26" s="39"/>
      <c r="O26" s="39"/>
      <c r="P26" s="39"/>
      <c r="Q26" s="39"/>
      <c r="R26" s="39"/>
    </row>
    <row r="27" spans="1:18" x14ac:dyDescent="0.25">
      <c r="A27" s="18"/>
      <c r="B27" s="28"/>
      <c r="C27" s="28"/>
      <c r="D27" s="28" t="s">
        <v>33</v>
      </c>
      <c r="E27" s="36" t="s">
        <v>21</v>
      </c>
      <c r="F27" s="37"/>
      <c r="G27" s="39">
        <v>116.955</v>
      </c>
      <c r="H27" s="39">
        <v>116.955</v>
      </c>
      <c r="I27" s="39">
        <v>116.955</v>
      </c>
      <c r="J27" s="39"/>
      <c r="K27" s="39"/>
      <c r="L27" s="39"/>
      <c r="M27" s="39"/>
      <c r="N27" s="39"/>
      <c r="O27" s="39"/>
      <c r="P27" s="39"/>
      <c r="Q27" s="39"/>
      <c r="R27" s="39"/>
    </row>
    <row r="28" spans="1:18" ht="7.5" customHeight="1" x14ac:dyDescent="0.25">
      <c r="A28" s="18"/>
      <c r="B28" s="28"/>
      <c r="C28" s="28"/>
      <c r="D28" s="28"/>
      <c r="E28" s="36"/>
      <c r="F28" s="37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x14ac:dyDescent="0.25">
      <c r="A29" s="18"/>
      <c r="B29" s="28"/>
      <c r="C29" s="28" t="s">
        <v>34</v>
      </c>
      <c r="D29" s="28" t="s">
        <v>35</v>
      </c>
      <c r="E29" s="36" t="s">
        <v>36</v>
      </c>
      <c r="F29" s="37"/>
      <c r="G29" s="39">
        <v>151.685</v>
      </c>
      <c r="H29" s="39">
        <v>144.96299999999999</v>
      </c>
      <c r="I29" s="39">
        <v>139.06299999999999</v>
      </c>
      <c r="J29" s="39"/>
      <c r="K29" s="39"/>
      <c r="L29" s="39"/>
      <c r="M29" s="39"/>
      <c r="N29" s="39"/>
      <c r="O29" s="39"/>
      <c r="P29" s="39"/>
      <c r="Q29" s="39"/>
      <c r="R29" s="39"/>
    </row>
    <row r="30" spans="1:18" x14ac:dyDescent="0.25">
      <c r="A30" s="18"/>
      <c r="B30" s="28"/>
      <c r="C30" s="28" t="s">
        <v>37</v>
      </c>
      <c r="D30" s="28" t="s">
        <v>38</v>
      </c>
      <c r="E30" s="36" t="s">
        <v>36</v>
      </c>
      <c r="F30" s="37"/>
      <c r="G30" s="39">
        <v>116.955</v>
      </c>
      <c r="H30" s="39">
        <v>116.955</v>
      </c>
      <c r="I30" s="39">
        <v>116.955</v>
      </c>
      <c r="J30" s="39"/>
      <c r="K30" s="39"/>
      <c r="L30" s="39"/>
      <c r="M30" s="39"/>
      <c r="N30" s="39"/>
      <c r="O30" s="39"/>
      <c r="P30" s="39"/>
      <c r="Q30" s="39"/>
      <c r="R30" s="39"/>
    </row>
    <row r="31" spans="1:18" ht="6.75" customHeight="1" x14ac:dyDescent="0.25">
      <c r="A31" s="18"/>
      <c r="B31" s="28"/>
      <c r="C31" s="28"/>
      <c r="D31" s="28"/>
      <c r="E31" s="36"/>
      <c r="F31" s="37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ht="6" customHeight="1" x14ac:dyDescent="0.25">
      <c r="A32" s="18"/>
      <c r="B32" s="44"/>
      <c r="C32" s="45"/>
      <c r="D32" s="33"/>
      <c r="E32" s="33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18"/>
      <c r="B33" s="27" t="s">
        <v>39</v>
      </c>
      <c r="C33" s="28"/>
      <c r="D33" s="28"/>
      <c r="E33" s="36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1:18" ht="6" customHeight="1" x14ac:dyDescent="0.25">
      <c r="A34" s="18"/>
      <c r="B34" s="27"/>
      <c r="C34" s="28"/>
      <c r="D34" s="28"/>
      <c r="E34" s="36"/>
      <c r="F34" s="37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x14ac:dyDescent="0.25">
      <c r="A35" s="18"/>
      <c r="B35" s="28"/>
      <c r="C35" s="28" t="s">
        <v>40</v>
      </c>
      <c r="D35" s="28" t="s">
        <v>41</v>
      </c>
      <c r="E35" s="36" t="s">
        <v>19</v>
      </c>
      <c r="F35" s="37"/>
      <c r="G35" s="39">
        <v>77.228999999999999</v>
      </c>
      <c r="H35" s="39">
        <v>70.507000000000005</v>
      </c>
      <c r="I35" s="39">
        <v>64.606999999999999</v>
      </c>
      <c r="J35" s="39"/>
      <c r="K35" s="39"/>
      <c r="L35" s="39"/>
      <c r="M35" s="39"/>
      <c r="N35" s="39"/>
      <c r="O35" s="39"/>
      <c r="P35" s="39"/>
      <c r="Q35" s="39"/>
      <c r="R35" s="39"/>
    </row>
    <row r="36" spans="1:18" x14ac:dyDescent="0.25">
      <c r="A36" s="18"/>
      <c r="B36" s="28"/>
      <c r="C36" s="28" t="s">
        <v>32</v>
      </c>
      <c r="D36" s="28" t="s">
        <v>41</v>
      </c>
      <c r="E36" s="36" t="s">
        <v>21</v>
      </c>
      <c r="F36" s="37"/>
      <c r="G36" s="39">
        <v>94.090999999999994</v>
      </c>
      <c r="H36" s="39">
        <v>87.369</v>
      </c>
      <c r="I36" s="39">
        <v>81.468999999999994</v>
      </c>
      <c r="J36" s="39"/>
      <c r="K36" s="39"/>
      <c r="L36" s="39"/>
      <c r="M36" s="39"/>
      <c r="N36" s="39"/>
      <c r="O36" s="39"/>
      <c r="P36" s="39"/>
      <c r="Q36" s="39"/>
      <c r="R36" s="39"/>
    </row>
    <row r="37" spans="1:18" x14ac:dyDescent="0.25">
      <c r="A37" s="18"/>
      <c r="B37" s="28"/>
      <c r="C37" s="28"/>
      <c r="D37" s="28" t="s">
        <v>42</v>
      </c>
      <c r="E37" s="36" t="s">
        <v>19</v>
      </c>
      <c r="F37" s="37"/>
      <c r="G37" s="39">
        <v>42.499000000000002</v>
      </c>
      <c r="H37" s="39">
        <v>42.499000000000002</v>
      </c>
      <c r="I37" s="39">
        <v>42.499000000000002</v>
      </c>
      <c r="J37" s="39"/>
      <c r="K37" s="39"/>
      <c r="L37" s="39"/>
      <c r="M37" s="39"/>
      <c r="N37" s="39"/>
      <c r="O37" s="39"/>
      <c r="P37" s="39"/>
      <c r="Q37" s="39"/>
      <c r="R37" s="39"/>
    </row>
    <row r="38" spans="1:18" x14ac:dyDescent="0.25">
      <c r="A38" s="18"/>
      <c r="B38" s="28"/>
      <c r="C38" s="28"/>
      <c r="D38" s="28" t="s">
        <v>42</v>
      </c>
      <c r="E38" s="36" t="s">
        <v>21</v>
      </c>
      <c r="F38" s="37"/>
      <c r="G38" s="39">
        <v>59.360999999999997</v>
      </c>
      <c r="H38" s="39">
        <v>59.360999999999997</v>
      </c>
      <c r="I38" s="39">
        <v>59.360999999999997</v>
      </c>
      <c r="J38" s="39"/>
      <c r="K38" s="39"/>
      <c r="L38" s="39"/>
      <c r="M38" s="39"/>
      <c r="N38" s="39"/>
      <c r="O38" s="39"/>
      <c r="P38" s="39"/>
      <c r="Q38" s="39"/>
      <c r="R38" s="39"/>
    </row>
    <row r="39" spans="1:18" ht="5.25" customHeight="1" x14ac:dyDescent="0.25">
      <c r="A39" s="18"/>
      <c r="B39" s="28"/>
      <c r="C39" s="28"/>
      <c r="D39" s="28"/>
      <c r="E39" s="36"/>
      <c r="F39" s="37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x14ac:dyDescent="0.25">
      <c r="A40" s="18"/>
      <c r="B40" s="28"/>
      <c r="C40" s="28" t="s">
        <v>43</v>
      </c>
      <c r="D40" s="28" t="s">
        <v>44</v>
      </c>
      <c r="E40" s="36" t="s">
        <v>36</v>
      </c>
      <c r="F40" s="37"/>
      <c r="G40" s="39">
        <v>94.090999999999994</v>
      </c>
      <c r="H40" s="39">
        <v>87.369</v>
      </c>
      <c r="I40" s="39">
        <v>81.468999999999994</v>
      </c>
      <c r="J40" s="39"/>
      <c r="K40" s="39"/>
      <c r="L40" s="39"/>
      <c r="M40" s="39"/>
      <c r="N40" s="39"/>
      <c r="O40" s="39"/>
      <c r="P40" s="39"/>
      <c r="Q40" s="39"/>
      <c r="R40" s="39"/>
    </row>
    <row r="41" spans="1:18" x14ac:dyDescent="0.25">
      <c r="A41" s="18"/>
      <c r="B41" s="28"/>
      <c r="C41" s="28" t="s">
        <v>45</v>
      </c>
      <c r="D41" s="28" t="s">
        <v>46</v>
      </c>
      <c r="E41" s="36" t="s">
        <v>36</v>
      </c>
      <c r="F41" s="37"/>
      <c r="G41" s="39">
        <v>59.360999999999997</v>
      </c>
      <c r="H41" s="39">
        <v>59.360999999999997</v>
      </c>
      <c r="I41" s="39">
        <v>59.360999999999997</v>
      </c>
      <c r="J41" s="39"/>
      <c r="K41" s="39"/>
      <c r="L41" s="39"/>
      <c r="M41" s="39"/>
      <c r="N41" s="39"/>
      <c r="O41" s="39"/>
      <c r="P41" s="39"/>
      <c r="Q41" s="39"/>
      <c r="R41" s="39"/>
    </row>
    <row r="42" spans="1:18" ht="7.5" customHeight="1" x14ac:dyDescent="0.25">
      <c r="A42" s="18"/>
      <c r="B42" s="28"/>
      <c r="C42" s="28"/>
      <c r="D42" s="28"/>
      <c r="E42" s="36"/>
      <c r="F42" s="37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 ht="9" customHeight="1" x14ac:dyDescent="0.25">
      <c r="A43" s="18"/>
      <c r="B43" s="44"/>
      <c r="C43" s="45"/>
      <c r="D43" s="33"/>
      <c r="E43" s="33"/>
      <c r="F43" s="21"/>
      <c r="G43" s="21"/>
      <c r="H43" s="73"/>
      <c r="I43" s="21"/>
      <c r="J43" s="21"/>
      <c r="K43" s="21"/>
      <c r="L43" s="21"/>
      <c r="M43" s="21"/>
      <c r="N43" s="26"/>
      <c r="O43" s="74"/>
      <c r="P43" s="74"/>
      <c r="Q43" s="74"/>
      <c r="R43" s="74"/>
    </row>
    <row r="44" spans="1:18" x14ac:dyDescent="0.25">
      <c r="A44" s="18"/>
      <c r="B44" s="27" t="s">
        <v>47</v>
      </c>
      <c r="C44" s="28"/>
      <c r="D44" s="28"/>
      <c r="E44" s="36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18" x14ac:dyDescent="0.25">
      <c r="A45" s="18"/>
      <c r="B45" s="27"/>
      <c r="C45" s="28"/>
      <c r="D45" s="28"/>
      <c r="E45" s="36"/>
      <c r="F45" s="37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 x14ac:dyDescent="0.25">
      <c r="A46" s="18"/>
      <c r="B46" s="28"/>
      <c r="C46" s="28" t="s">
        <v>40</v>
      </c>
      <c r="D46" s="28" t="s">
        <v>49</v>
      </c>
      <c r="E46" s="36" t="s">
        <v>50</v>
      </c>
      <c r="F46" s="37"/>
      <c r="G46" s="39">
        <v>116.27000000000001</v>
      </c>
      <c r="H46" s="39">
        <v>109.548</v>
      </c>
      <c r="I46" s="39">
        <v>103.648</v>
      </c>
      <c r="J46" s="39"/>
      <c r="K46" s="39"/>
      <c r="L46" s="39"/>
      <c r="M46" s="39"/>
      <c r="N46" s="39"/>
      <c r="O46" s="39"/>
      <c r="P46" s="39"/>
      <c r="Q46" s="39"/>
      <c r="R46" s="39"/>
    </row>
    <row r="47" spans="1:18" x14ac:dyDescent="0.25">
      <c r="A47" s="18"/>
      <c r="B47" s="28"/>
      <c r="C47" s="28" t="s">
        <v>32</v>
      </c>
      <c r="D47" s="28" t="s">
        <v>49</v>
      </c>
      <c r="E47" s="36" t="s">
        <v>51</v>
      </c>
      <c r="F47" s="37"/>
      <c r="G47" s="39">
        <v>151.685</v>
      </c>
      <c r="H47" s="39">
        <v>144.96299999999999</v>
      </c>
      <c r="I47" s="39">
        <v>139.06299999999999</v>
      </c>
      <c r="J47" s="39"/>
      <c r="K47" s="39"/>
      <c r="L47" s="39"/>
      <c r="M47" s="39"/>
      <c r="N47" s="39"/>
      <c r="O47" s="39"/>
      <c r="P47" s="39"/>
      <c r="Q47" s="39"/>
      <c r="R47" s="39"/>
    </row>
    <row r="48" spans="1:18" x14ac:dyDescent="0.25">
      <c r="A48" s="18"/>
      <c r="B48" s="28"/>
      <c r="C48" s="28"/>
      <c r="D48" s="28" t="s">
        <v>52</v>
      </c>
      <c r="E48" s="36" t="s">
        <v>50</v>
      </c>
      <c r="F48" s="37"/>
      <c r="G48" s="39">
        <v>81.540000000000006</v>
      </c>
      <c r="H48" s="39">
        <v>81.540000000000006</v>
      </c>
      <c r="I48" s="39">
        <v>81.540000000000006</v>
      </c>
      <c r="J48" s="39"/>
      <c r="K48" s="39"/>
      <c r="L48" s="39"/>
      <c r="M48" s="39"/>
      <c r="N48" s="39"/>
      <c r="O48" s="39"/>
      <c r="P48" s="39"/>
      <c r="Q48" s="39"/>
      <c r="R48" s="39"/>
    </row>
    <row r="49" spans="1:21" x14ac:dyDescent="0.25">
      <c r="A49" s="18"/>
      <c r="B49" s="28"/>
      <c r="C49" s="28"/>
      <c r="D49" s="28" t="s">
        <v>52</v>
      </c>
      <c r="E49" s="36" t="s">
        <v>51</v>
      </c>
      <c r="F49" s="37"/>
      <c r="G49" s="39">
        <v>116.955</v>
      </c>
      <c r="H49" s="39">
        <v>116.955</v>
      </c>
      <c r="I49" s="39">
        <v>116.955</v>
      </c>
      <c r="J49" s="39"/>
      <c r="K49" s="39"/>
      <c r="L49" s="39"/>
      <c r="M49" s="39"/>
      <c r="N49" s="39"/>
      <c r="O49" s="39"/>
      <c r="P49" s="39"/>
      <c r="Q49" s="39"/>
      <c r="R49" s="39"/>
    </row>
    <row r="50" spans="1:21" x14ac:dyDescent="0.25">
      <c r="A50" s="18"/>
      <c r="B50" s="28"/>
      <c r="C50" s="28"/>
      <c r="D50" s="28"/>
      <c r="E50" s="36"/>
      <c r="F50" s="37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50"/>
      <c r="T50" s="50"/>
      <c r="U50" s="50"/>
    </row>
    <row r="51" spans="1:21" x14ac:dyDescent="0.25">
      <c r="A51" s="18"/>
      <c r="B51" s="44"/>
      <c r="C51" s="45"/>
      <c r="D51" s="33"/>
      <c r="E51" s="33"/>
      <c r="F51" s="21"/>
      <c r="G51" s="21"/>
      <c r="H51" s="21"/>
      <c r="I51" s="21"/>
      <c r="J51" s="21"/>
      <c r="K51" s="21"/>
      <c r="L51" s="21"/>
      <c r="M51" s="21"/>
      <c r="N51" s="26"/>
      <c r="O51" s="74"/>
      <c r="P51" s="74"/>
      <c r="Q51" s="74"/>
      <c r="R51" s="74"/>
      <c r="T51" s="50"/>
      <c r="U51" s="50"/>
    </row>
    <row r="52" spans="1:21" x14ac:dyDescent="0.25">
      <c r="A52" s="18"/>
      <c r="B52" s="27" t="s">
        <v>53</v>
      </c>
      <c r="C52" s="28"/>
      <c r="D52" s="28"/>
      <c r="E52" s="36"/>
      <c r="F52" s="37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21" x14ac:dyDescent="0.25">
      <c r="A53" s="18"/>
      <c r="B53" s="27"/>
      <c r="C53" s="28"/>
      <c r="D53" s="28"/>
      <c r="E53" s="36"/>
      <c r="F53" s="37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21" x14ac:dyDescent="0.25">
      <c r="A54" s="18"/>
      <c r="B54" s="28"/>
      <c r="C54" s="28" t="s">
        <v>54</v>
      </c>
      <c r="D54" s="28" t="s">
        <v>55</v>
      </c>
      <c r="E54" s="36" t="s">
        <v>36</v>
      </c>
      <c r="F54" s="37"/>
      <c r="G54" s="39">
        <v>70.23599999999999</v>
      </c>
      <c r="H54" s="39">
        <v>63.513999999999996</v>
      </c>
      <c r="I54" s="39">
        <v>57.613999999999997</v>
      </c>
      <c r="J54" s="39"/>
      <c r="K54" s="39"/>
      <c r="L54" s="39"/>
      <c r="M54" s="39"/>
      <c r="N54" s="39"/>
      <c r="O54" s="39"/>
      <c r="P54" s="39"/>
      <c r="Q54" s="39"/>
      <c r="R54" s="39"/>
    </row>
    <row r="55" spans="1:21" x14ac:dyDescent="0.25">
      <c r="A55" s="18"/>
      <c r="B55" s="28"/>
      <c r="C55" s="28" t="s">
        <v>56</v>
      </c>
      <c r="D55" s="28" t="s">
        <v>57</v>
      </c>
      <c r="E55" s="36" t="s">
        <v>36</v>
      </c>
      <c r="F55" s="37"/>
      <c r="G55" s="39">
        <v>35.506</v>
      </c>
      <c r="H55" s="39">
        <v>35.506</v>
      </c>
      <c r="I55" s="39">
        <v>35.506</v>
      </c>
      <c r="J55" s="39"/>
      <c r="K55" s="39"/>
      <c r="L55" s="39"/>
      <c r="M55" s="39"/>
      <c r="N55" s="39"/>
      <c r="O55" s="39"/>
      <c r="P55" s="39"/>
      <c r="Q55" s="39"/>
      <c r="R55" s="39"/>
    </row>
    <row r="56" spans="1:21" x14ac:dyDescent="0.25">
      <c r="A56" s="18"/>
      <c r="B56" s="28"/>
      <c r="C56" s="28"/>
      <c r="D56" s="28"/>
      <c r="E56" s="36"/>
      <c r="F56" s="37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21" x14ac:dyDescent="0.25">
      <c r="A57" s="51"/>
      <c r="B57" s="32"/>
      <c r="C57" s="33"/>
      <c r="D57" s="33"/>
      <c r="E57" s="33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1:21" x14ac:dyDescent="0.25">
      <c r="B58" s="50"/>
      <c r="C58" s="50"/>
      <c r="D58" s="62"/>
      <c r="E58" s="50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35AF8-2FF3-470B-9015-774900C53EDA}">
  <sheetPr>
    <pageSetUpPr fitToPage="1"/>
  </sheetPr>
  <dimension ref="A1:S70"/>
  <sheetViews>
    <sheetView workbookViewId="0">
      <selection activeCell="B1" sqref="B1"/>
    </sheetView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3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43831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43831</v>
      </c>
      <c r="K7" s="31">
        <v>43800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34.729999999999997</v>
      </c>
      <c r="H11" s="39">
        <v>81.540000000000006</v>
      </c>
      <c r="I11" s="37"/>
      <c r="J11" s="39">
        <f>G11+H11</f>
        <v>116.27000000000001</v>
      </c>
      <c r="K11" s="39">
        <v>104.93700000000001</v>
      </c>
      <c r="L11" s="39">
        <f>+J11-K11</f>
        <v>11.332999999999998</v>
      </c>
      <c r="M11" s="40">
        <f>+J11/K11-1</f>
        <v>0.10799813221266086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34.729999999999997</v>
      </c>
      <c r="H12" s="39">
        <v>116.955</v>
      </c>
      <c r="I12" s="37"/>
      <c r="J12" s="39">
        <f>G12+H12</f>
        <v>151.685</v>
      </c>
      <c r="K12" s="39">
        <v>138.31100000000001</v>
      </c>
      <c r="L12" s="39">
        <f>+J12-K12</f>
        <v>13.373999999999995</v>
      </c>
      <c r="M12" s="40">
        <f>+J12/K12-1</f>
        <v>9.6695129093130605E-2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81.540000000000006</v>
      </c>
      <c r="I13" s="37"/>
      <c r="J13" s="39">
        <f>G13+H13</f>
        <v>81.540000000000006</v>
      </c>
      <c r="K13" s="39">
        <v>66.87</v>
      </c>
      <c r="L13" s="39">
        <f>+J13-K13</f>
        <v>14.670000000000002</v>
      </c>
      <c r="M13" s="40">
        <f>+J13/K13-1</f>
        <v>0.21938088829071334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116.955</v>
      </c>
      <c r="I14" s="37"/>
      <c r="J14" s="39">
        <f>G14+H14</f>
        <v>116.955</v>
      </c>
      <c r="K14" s="39">
        <v>100.244</v>
      </c>
      <c r="L14" s="39">
        <f>+J14-K14</f>
        <v>16.710999999999999</v>
      </c>
      <c r="M14" s="40">
        <f>+J14/K14-1</f>
        <v>0.16670324408443404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34.729999999999997</v>
      </c>
      <c r="H19" s="39">
        <v>81.540000000000006</v>
      </c>
      <c r="I19" s="37"/>
      <c r="J19" s="39">
        <f>G19+H19</f>
        <v>116.27000000000001</v>
      </c>
      <c r="K19" s="39">
        <v>104.93700000000001</v>
      </c>
      <c r="L19" s="39">
        <f>+J19-K19</f>
        <v>11.332999999999998</v>
      </c>
      <c r="M19" s="40">
        <f>+J19/K19-1</f>
        <v>0.10799813221266086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34.729999999999997</v>
      </c>
      <c r="H20" s="39">
        <v>116.955</v>
      </c>
      <c r="I20" s="37"/>
      <c r="J20" s="39">
        <f>G20+H20</f>
        <v>151.685</v>
      </c>
      <c r="K20" s="39">
        <v>138.31100000000001</v>
      </c>
      <c r="L20" s="39">
        <f>+J20-K20</f>
        <v>13.373999999999995</v>
      </c>
      <c r="M20" s="40">
        <f>+J20/K20-1</f>
        <v>9.6695129093130605E-2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81.540000000000006</v>
      </c>
      <c r="I21" s="37"/>
      <c r="J21" s="39">
        <f>G21+H21</f>
        <v>81.540000000000006</v>
      </c>
      <c r="K21" s="39">
        <v>66.87</v>
      </c>
      <c r="L21" s="39">
        <f>+J21-K21</f>
        <v>14.670000000000002</v>
      </c>
      <c r="M21" s="40">
        <f>+J21/K21-1</f>
        <v>0.21938088829071334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116.955</v>
      </c>
      <c r="I22" s="37"/>
      <c r="J22" s="39">
        <f>G22+H22</f>
        <v>116.955</v>
      </c>
      <c r="K22" s="39">
        <v>100.244</v>
      </c>
      <c r="L22" s="39">
        <f>+J22-K22</f>
        <v>16.710999999999999</v>
      </c>
      <c r="M22" s="40">
        <f>+J22/K22-1</f>
        <v>0.16670324408443404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34.729999999999997</v>
      </c>
      <c r="H27" s="39">
        <v>81.540000000000006</v>
      </c>
      <c r="I27" s="37"/>
      <c r="J27" s="39">
        <f>G27+H27</f>
        <v>116.27000000000001</v>
      </c>
      <c r="K27" s="39">
        <v>104.93700000000001</v>
      </c>
      <c r="L27" s="39">
        <f>+J27-K27</f>
        <v>11.332999999999998</v>
      </c>
      <c r="M27" s="40">
        <f>+J27/K27-1</f>
        <v>0.10799813221266086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34.729999999999997</v>
      </c>
      <c r="H28" s="39">
        <v>116.955</v>
      </c>
      <c r="I28" s="37"/>
      <c r="J28" s="39">
        <f>G28+H28</f>
        <v>151.685</v>
      </c>
      <c r="K28" s="39">
        <v>138.31100000000001</v>
      </c>
      <c r="L28" s="39">
        <f>+J28-K28</f>
        <v>13.373999999999995</v>
      </c>
      <c r="M28" s="40">
        <f>+J28/K28-1</f>
        <v>9.6695129093130605E-2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f>H13</f>
        <v>81.540000000000006</v>
      </c>
      <c r="I29" s="37"/>
      <c r="J29" s="39">
        <f>G29+H29</f>
        <v>81.540000000000006</v>
      </c>
      <c r="K29" s="39">
        <v>66.87</v>
      </c>
      <c r="L29" s="39">
        <f>+J29-K29</f>
        <v>14.670000000000002</v>
      </c>
      <c r="M29" s="40">
        <f>+J29/K29-1</f>
        <v>0.21938088829071334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f>H14</f>
        <v>116.955</v>
      </c>
      <c r="I30" s="37"/>
      <c r="J30" s="39">
        <f>G30+H30</f>
        <v>116.955</v>
      </c>
      <c r="K30" s="39">
        <v>100.244</v>
      </c>
      <c r="L30" s="39">
        <f>+J30-K30</f>
        <v>16.710999999999999</v>
      </c>
      <c r="M30" s="40">
        <f>+J30/K30-1</f>
        <v>0.16670324408443404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34.729999999999997</v>
      </c>
      <c r="H32" s="39">
        <f>H28</f>
        <v>116.955</v>
      </c>
      <c r="I32" s="37"/>
      <c r="J32" s="39">
        <f>G32+H32</f>
        <v>151.685</v>
      </c>
      <c r="K32" s="39">
        <v>138.31100000000001</v>
      </c>
      <c r="L32" s="39">
        <f>+J32-K32</f>
        <v>13.373999999999995</v>
      </c>
      <c r="M32" s="40">
        <f>+J32/K32-1</f>
        <v>9.6695129093130605E-2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116.955</v>
      </c>
      <c r="I33" s="37"/>
      <c r="J33" s="39">
        <f>G33+H33</f>
        <v>116.955</v>
      </c>
      <c r="K33" s="39">
        <v>100.244</v>
      </c>
      <c r="L33" s="39">
        <f>+J33-K33</f>
        <v>16.710999999999999</v>
      </c>
      <c r="M33" s="40">
        <f>+J33/K33-1</f>
        <v>0.16670324408443404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34.729999999999997</v>
      </c>
      <c r="H38" s="39">
        <v>42.499000000000002</v>
      </c>
      <c r="I38" s="37"/>
      <c r="J38" s="39">
        <f>G38+H38</f>
        <v>77.228999999999999</v>
      </c>
      <c r="K38" s="39">
        <v>70.532000000000011</v>
      </c>
      <c r="L38" s="39">
        <f>+J38-K38</f>
        <v>6.6969999999999885</v>
      </c>
      <c r="M38" s="40">
        <f>+J38/K38-1</f>
        <v>9.4949810015312108E-2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34.729999999999997</v>
      </c>
      <c r="H39" s="39">
        <v>59.360999999999997</v>
      </c>
      <c r="I39" s="37"/>
      <c r="J39" s="39">
        <f>G39+H39</f>
        <v>94.090999999999994</v>
      </c>
      <c r="K39" s="39">
        <v>84.509999999999991</v>
      </c>
      <c r="L39" s="39">
        <f>+J39-K39</f>
        <v>9.5810000000000031</v>
      </c>
      <c r="M39" s="40">
        <f>+J39/K39-1</f>
        <v>0.11337119867471301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42.499000000000002</v>
      </c>
      <c r="I40" s="37"/>
      <c r="J40" s="39">
        <f>G40+H40</f>
        <v>42.499000000000002</v>
      </c>
      <c r="K40" s="39">
        <v>32.465000000000003</v>
      </c>
      <c r="L40" s="39">
        <f>+J40-K40</f>
        <v>10.033999999999999</v>
      </c>
      <c r="M40" s="40">
        <f>+J40/K40-1</f>
        <v>0.30907130756198975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59.360999999999997</v>
      </c>
      <c r="I41" s="37"/>
      <c r="J41" s="39">
        <f>G41+H41</f>
        <v>59.360999999999997</v>
      </c>
      <c r="K41" s="39">
        <v>46.442999999999998</v>
      </c>
      <c r="L41" s="39">
        <f>+J41-K41</f>
        <v>12.917999999999999</v>
      </c>
      <c r="M41" s="40">
        <f>+J41/K41-1</f>
        <v>0.27814740649828829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34.729999999999997</v>
      </c>
      <c r="H43" s="39">
        <f>H39</f>
        <v>59.360999999999997</v>
      </c>
      <c r="I43" s="37"/>
      <c r="J43" s="39">
        <f>G43+H43</f>
        <v>94.090999999999994</v>
      </c>
      <c r="K43" s="39">
        <v>84.509999999999991</v>
      </c>
      <c r="L43" s="39">
        <f>+J43-K43</f>
        <v>9.5810000000000031</v>
      </c>
      <c r="M43" s="40">
        <f>+J43/K43-1</f>
        <v>0.11337119867471301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59.360999999999997</v>
      </c>
      <c r="I44" s="37"/>
      <c r="J44" s="39">
        <f>G44+H44</f>
        <v>59.360999999999997</v>
      </c>
      <c r="K44" s="39">
        <v>46.442999999999998</v>
      </c>
      <c r="L44" s="39">
        <f>+J44-K44</f>
        <v>12.917999999999999</v>
      </c>
      <c r="M44" s="40">
        <f>+J44/K44-1</f>
        <v>0.27814740649828829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48</v>
      </c>
      <c r="D49" s="28" t="s">
        <v>49</v>
      </c>
      <c r="E49" s="36" t="s">
        <v>50</v>
      </c>
      <c r="F49" s="37"/>
      <c r="G49" s="39">
        <f>G11</f>
        <v>34.729999999999997</v>
      </c>
      <c r="H49" s="39">
        <v>81.540000000000006</v>
      </c>
      <c r="I49" s="37"/>
      <c r="J49" s="39">
        <f>G49+H49</f>
        <v>116.27000000000001</v>
      </c>
      <c r="K49" s="39">
        <v>104.93700000000001</v>
      </c>
      <c r="L49" s="39">
        <f>+J49-K49</f>
        <v>11.332999999999998</v>
      </c>
      <c r="M49" s="40">
        <f>+J49/K49-1</f>
        <v>0.10799813221266086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49</v>
      </c>
      <c r="E50" s="36" t="s">
        <v>51</v>
      </c>
      <c r="F50" s="37"/>
      <c r="G50" s="39">
        <f>G11</f>
        <v>34.729999999999997</v>
      </c>
      <c r="H50" s="39">
        <v>116.955</v>
      </c>
      <c r="I50" s="37"/>
      <c r="J50" s="39">
        <f>G50+H50</f>
        <v>151.685</v>
      </c>
      <c r="K50" s="39">
        <v>138.31100000000001</v>
      </c>
      <c r="L50" s="39">
        <f>+J50-K50</f>
        <v>13.373999999999995</v>
      </c>
      <c r="M50" s="40">
        <f>+J50/K50-1</f>
        <v>9.6695129093130605E-2</v>
      </c>
      <c r="N50" s="26"/>
      <c r="P50" s="42"/>
    </row>
    <row r="51" spans="1:17" x14ac:dyDescent="0.25">
      <c r="A51" s="18"/>
      <c r="B51" s="28"/>
      <c r="C51" s="28"/>
      <c r="D51" s="28" t="s">
        <v>52</v>
      </c>
      <c r="E51" s="36" t="s">
        <v>50</v>
      </c>
      <c r="F51" s="37"/>
      <c r="G51" s="39">
        <v>0</v>
      </c>
      <c r="H51" s="39">
        <v>81.540000000000006</v>
      </c>
      <c r="I51" s="37"/>
      <c r="J51" s="39">
        <f>G51+H51</f>
        <v>81.540000000000006</v>
      </c>
      <c r="K51" s="39">
        <v>66.87</v>
      </c>
      <c r="L51" s="39">
        <f>+J51-K51</f>
        <v>14.670000000000002</v>
      </c>
      <c r="M51" s="40">
        <f>+J51/K51-1</f>
        <v>0.21938088829071334</v>
      </c>
      <c r="N51" s="26"/>
      <c r="P51" s="42"/>
    </row>
    <row r="52" spans="1:17" x14ac:dyDescent="0.25">
      <c r="A52" s="18"/>
      <c r="B52" s="28"/>
      <c r="C52" s="28"/>
      <c r="D52" s="28" t="s">
        <v>52</v>
      </c>
      <c r="E52" s="36" t="s">
        <v>51</v>
      </c>
      <c r="F52" s="37"/>
      <c r="G52" s="39">
        <v>0</v>
      </c>
      <c r="H52" s="39">
        <v>116.955</v>
      </c>
      <c r="I52" s="37"/>
      <c r="J52" s="39">
        <f>G52+H52</f>
        <v>116.955</v>
      </c>
      <c r="K52" s="39">
        <v>100.244</v>
      </c>
      <c r="L52" s="39">
        <f>+J52-K52</f>
        <v>16.710999999999999</v>
      </c>
      <c r="M52" s="40">
        <f>+J52/K52-1</f>
        <v>0.16670324408443404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53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54</v>
      </c>
      <c r="D57" s="28" t="s">
        <v>55</v>
      </c>
      <c r="E57" s="36" t="s">
        <v>36</v>
      </c>
      <c r="F57" s="37"/>
      <c r="G57" s="39">
        <f>G11</f>
        <v>34.729999999999997</v>
      </c>
      <c r="H57" s="39">
        <v>35.506</v>
      </c>
      <c r="I57" s="37"/>
      <c r="J57" s="39">
        <f>G57+H57</f>
        <v>70.23599999999999</v>
      </c>
      <c r="K57" s="39">
        <v>68.085000000000008</v>
      </c>
      <c r="L57" s="39">
        <f>+J57-K57</f>
        <v>2.150999999999982</v>
      </c>
      <c r="M57" s="40">
        <f>+J57/K57-1</f>
        <v>3.1592861863846355E-2</v>
      </c>
      <c r="N57" s="26"/>
      <c r="P57" s="42"/>
    </row>
    <row r="58" spans="1:17" x14ac:dyDescent="0.25">
      <c r="A58" s="18"/>
      <c r="B58" s="28"/>
      <c r="C58" s="28" t="s">
        <v>56</v>
      </c>
      <c r="D58" s="28" t="s">
        <v>57</v>
      </c>
      <c r="E58" s="36" t="s">
        <v>36</v>
      </c>
      <c r="F58" s="37"/>
      <c r="G58" s="39">
        <v>0</v>
      </c>
      <c r="H58" s="39">
        <v>35.506</v>
      </c>
      <c r="I58" s="37"/>
      <c r="J58" s="39">
        <f>G58+H58</f>
        <v>35.506</v>
      </c>
      <c r="K58" s="39">
        <v>30.018000000000001</v>
      </c>
      <c r="L58" s="39">
        <f>+J58-K58</f>
        <v>5.4879999999999995</v>
      </c>
      <c r="M58" s="40">
        <f>+J58/K58-1</f>
        <v>0.18282363914984345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58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58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59" t="s">
        <v>60</v>
      </c>
      <c r="C64" s="60"/>
      <c r="D64" s="60"/>
      <c r="E64" s="60"/>
      <c r="F64" s="60"/>
      <c r="G64" s="6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59" t="s">
        <v>61</v>
      </c>
      <c r="C65" s="60"/>
      <c r="D65" s="60"/>
      <c r="E65" s="60"/>
      <c r="F65" s="60"/>
      <c r="G65" s="6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59" t="s">
        <v>62</v>
      </c>
      <c r="C66" s="60"/>
      <c r="D66" s="60"/>
      <c r="E66" s="60"/>
      <c r="F66" s="60"/>
      <c r="G66" s="6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59" t="s">
        <v>63</v>
      </c>
      <c r="C67" s="60"/>
      <c r="D67" s="60"/>
      <c r="E67" s="60"/>
      <c r="F67" s="60"/>
      <c r="G67" s="6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60"/>
      <c r="D68" s="60"/>
      <c r="E68" s="60"/>
      <c r="F68" s="60"/>
      <c r="G68" s="60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61"/>
      <c r="D69" s="62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2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33DF-AF18-4744-ADAF-4B0AEF1D3938}">
  <sheetPr>
    <pageSetUpPr fitToPage="1"/>
  </sheetPr>
  <dimension ref="A1:S70"/>
  <sheetViews>
    <sheetView workbookViewId="0"/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3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43862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43862</v>
      </c>
      <c r="K7" s="31">
        <v>43831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28.007999999999999</v>
      </c>
      <c r="H11" s="39">
        <v>81.540000000000006</v>
      </c>
      <c r="I11" s="37"/>
      <c r="J11" s="39">
        <f>G11+H11</f>
        <v>109.548</v>
      </c>
      <c r="K11" s="39">
        <v>116.27000000000001</v>
      </c>
      <c r="L11" s="39">
        <f>+J11-K11</f>
        <v>-6.7220000000000084</v>
      </c>
      <c r="M11" s="40">
        <f>+J11/K11-1</f>
        <v>-5.7813709469338725E-2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28.007999999999999</v>
      </c>
      <c r="H12" s="39">
        <v>116.955</v>
      </c>
      <c r="I12" s="37"/>
      <c r="J12" s="39">
        <f>G12+H12</f>
        <v>144.96299999999999</v>
      </c>
      <c r="K12" s="39">
        <v>151.685</v>
      </c>
      <c r="L12" s="39">
        <f>+J12-K12</f>
        <v>-6.7220000000000084</v>
      </c>
      <c r="M12" s="40">
        <f>+J12/K12-1</f>
        <v>-4.4315522299502308E-2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81.540000000000006</v>
      </c>
      <c r="I13" s="37"/>
      <c r="J13" s="39">
        <f>G13+H13</f>
        <v>81.540000000000006</v>
      </c>
      <c r="K13" s="39">
        <v>81.540000000000006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116.955</v>
      </c>
      <c r="I14" s="37"/>
      <c r="J14" s="39">
        <f>G14+H14</f>
        <v>116.955</v>
      </c>
      <c r="K14" s="39">
        <v>116.955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28.007999999999999</v>
      </c>
      <c r="H19" s="39">
        <v>81.540000000000006</v>
      </c>
      <c r="I19" s="37"/>
      <c r="J19" s="39">
        <f>G19+H19</f>
        <v>109.548</v>
      </c>
      <c r="K19" s="39">
        <v>116.27000000000001</v>
      </c>
      <c r="L19" s="39">
        <f>+J19-K19</f>
        <v>-6.7220000000000084</v>
      </c>
      <c r="M19" s="40">
        <f>+J19/K19-1</f>
        <v>-5.7813709469338725E-2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28.007999999999999</v>
      </c>
      <c r="H20" s="39">
        <v>116.955</v>
      </c>
      <c r="I20" s="37"/>
      <c r="J20" s="39">
        <f>G20+H20</f>
        <v>144.96299999999999</v>
      </c>
      <c r="K20" s="39">
        <v>151.685</v>
      </c>
      <c r="L20" s="39">
        <f>+J20-K20</f>
        <v>-6.7220000000000084</v>
      </c>
      <c r="M20" s="40">
        <f>+J20/K20-1</f>
        <v>-4.4315522299502308E-2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81.540000000000006</v>
      </c>
      <c r="I21" s="37"/>
      <c r="J21" s="39">
        <f>G21+H21</f>
        <v>81.540000000000006</v>
      </c>
      <c r="K21" s="39">
        <v>81.540000000000006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116.955</v>
      </c>
      <c r="I22" s="37"/>
      <c r="J22" s="39">
        <f>G22+H22</f>
        <v>116.955</v>
      </c>
      <c r="K22" s="39">
        <v>116.955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28.007999999999999</v>
      </c>
      <c r="H27" s="39">
        <v>81.540000000000006</v>
      </c>
      <c r="I27" s="37"/>
      <c r="J27" s="39">
        <f>G27+H27</f>
        <v>109.548</v>
      </c>
      <c r="K27" s="39">
        <v>116.27000000000001</v>
      </c>
      <c r="L27" s="39">
        <f>+J27-K27</f>
        <v>-6.7220000000000084</v>
      </c>
      <c r="M27" s="40">
        <f>+J27/K27-1</f>
        <v>-5.7813709469338725E-2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28.007999999999999</v>
      </c>
      <c r="H28" s="39">
        <v>116.955</v>
      </c>
      <c r="I28" s="37"/>
      <c r="J28" s="39">
        <f>G28+H28</f>
        <v>144.96299999999999</v>
      </c>
      <c r="K28" s="39">
        <v>151.685</v>
      </c>
      <c r="L28" s="39">
        <f>+J28-K28</f>
        <v>-6.7220000000000084</v>
      </c>
      <c r="M28" s="40">
        <f>+J28/K28-1</f>
        <v>-4.4315522299502308E-2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f>H13</f>
        <v>81.540000000000006</v>
      </c>
      <c r="I29" s="37"/>
      <c r="J29" s="39">
        <f>G29+H29</f>
        <v>81.540000000000006</v>
      </c>
      <c r="K29" s="39">
        <v>81.540000000000006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f>H14</f>
        <v>116.955</v>
      </c>
      <c r="I30" s="37"/>
      <c r="J30" s="39">
        <f>G30+H30</f>
        <v>116.955</v>
      </c>
      <c r="K30" s="39">
        <v>116.955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28.007999999999999</v>
      </c>
      <c r="H32" s="39">
        <f>H28</f>
        <v>116.955</v>
      </c>
      <c r="I32" s="37"/>
      <c r="J32" s="39">
        <f>G32+H32</f>
        <v>144.96299999999999</v>
      </c>
      <c r="K32" s="39">
        <v>151.685</v>
      </c>
      <c r="L32" s="39">
        <f>+J32-K32</f>
        <v>-6.7220000000000084</v>
      </c>
      <c r="M32" s="40">
        <f>+J32/K32-1</f>
        <v>-4.4315522299502308E-2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116.955</v>
      </c>
      <c r="I33" s="37"/>
      <c r="J33" s="39">
        <f>G33+H33</f>
        <v>116.955</v>
      </c>
      <c r="K33" s="39">
        <v>116.955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28.007999999999999</v>
      </c>
      <c r="H38" s="39">
        <v>42.499000000000002</v>
      </c>
      <c r="I38" s="37"/>
      <c r="J38" s="39">
        <f>G38+H38</f>
        <v>70.507000000000005</v>
      </c>
      <c r="K38" s="39">
        <v>77.228999999999999</v>
      </c>
      <c r="L38" s="39">
        <f>+J38-K38</f>
        <v>-6.7219999999999942</v>
      </c>
      <c r="M38" s="40">
        <f>+J38/K38-1</f>
        <v>-8.703984254619368E-2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28.007999999999999</v>
      </c>
      <c r="H39" s="39">
        <v>59.360999999999997</v>
      </c>
      <c r="I39" s="37"/>
      <c r="J39" s="39">
        <f>G39+H39</f>
        <v>87.369</v>
      </c>
      <c r="K39" s="39">
        <v>94.090999999999994</v>
      </c>
      <c r="L39" s="39">
        <f>+J39-K39</f>
        <v>-6.7219999999999942</v>
      </c>
      <c r="M39" s="40">
        <f>+J39/K39-1</f>
        <v>-7.1441476868138287E-2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42.499000000000002</v>
      </c>
      <c r="I40" s="37"/>
      <c r="J40" s="39">
        <f>G40+H40</f>
        <v>42.499000000000002</v>
      </c>
      <c r="K40" s="39">
        <v>42.499000000000002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59.360999999999997</v>
      </c>
      <c r="I41" s="37"/>
      <c r="J41" s="39">
        <f>G41+H41</f>
        <v>59.360999999999997</v>
      </c>
      <c r="K41" s="39">
        <v>59.360999999999997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28.007999999999999</v>
      </c>
      <c r="H43" s="39">
        <f>H39</f>
        <v>59.360999999999997</v>
      </c>
      <c r="I43" s="37"/>
      <c r="J43" s="39">
        <f>G43+H43</f>
        <v>87.369</v>
      </c>
      <c r="K43" s="39">
        <v>94.090999999999994</v>
      </c>
      <c r="L43" s="39">
        <f>+J43-K43</f>
        <v>-6.7219999999999942</v>
      </c>
      <c r="M43" s="40">
        <f>+J43/K43-1</f>
        <v>-7.1441476868138287E-2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59.360999999999997</v>
      </c>
      <c r="I44" s="37"/>
      <c r="J44" s="39">
        <f>G44+H44</f>
        <v>59.360999999999997</v>
      </c>
      <c r="K44" s="39">
        <v>59.360999999999997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48</v>
      </c>
      <c r="D49" s="28" t="s">
        <v>49</v>
      </c>
      <c r="E49" s="36" t="s">
        <v>50</v>
      </c>
      <c r="F49" s="37"/>
      <c r="G49" s="39">
        <f>G11</f>
        <v>28.007999999999999</v>
      </c>
      <c r="H49" s="39">
        <v>81.540000000000006</v>
      </c>
      <c r="I49" s="37"/>
      <c r="J49" s="39">
        <f>G49+H49</f>
        <v>109.548</v>
      </c>
      <c r="K49" s="39">
        <v>116.27000000000001</v>
      </c>
      <c r="L49" s="39">
        <f>+J49-K49</f>
        <v>-6.7220000000000084</v>
      </c>
      <c r="M49" s="40">
        <f>+J49/K49-1</f>
        <v>-5.7813709469338725E-2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49</v>
      </c>
      <c r="E50" s="36" t="s">
        <v>51</v>
      </c>
      <c r="F50" s="37"/>
      <c r="G50" s="39">
        <f>G11</f>
        <v>28.007999999999999</v>
      </c>
      <c r="H50" s="39">
        <v>116.955</v>
      </c>
      <c r="I50" s="37"/>
      <c r="J50" s="39">
        <f>G50+H50</f>
        <v>144.96299999999999</v>
      </c>
      <c r="K50" s="39">
        <v>151.685</v>
      </c>
      <c r="L50" s="39">
        <f>+J50-K50</f>
        <v>-6.7220000000000084</v>
      </c>
      <c r="M50" s="40">
        <f>+J50/K50-1</f>
        <v>-4.4315522299502308E-2</v>
      </c>
      <c r="N50" s="26"/>
      <c r="P50" s="42"/>
    </row>
    <row r="51" spans="1:17" x14ac:dyDescent="0.25">
      <c r="A51" s="18"/>
      <c r="B51" s="28"/>
      <c r="C51" s="28"/>
      <c r="D51" s="28" t="s">
        <v>52</v>
      </c>
      <c r="E51" s="36" t="s">
        <v>50</v>
      </c>
      <c r="F51" s="37"/>
      <c r="G51" s="39">
        <v>0</v>
      </c>
      <c r="H51" s="39">
        <v>81.540000000000006</v>
      </c>
      <c r="I51" s="37"/>
      <c r="J51" s="39">
        <f>G51+H51</f>
        <v>81.540000000000006</v>
      </c>
      <c r="K51" s="39">
        <v>81.540000000000006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5">
      <c r="A52" s="18"/>
      <c r="B52" s="28"/>
      <c r="C52" s="28"/>
      <c r="D52" s="28" t="s">
        <v>52</v>
      </c>
      <c r="E52" s="36" t="s">
        <v>51</v>
      </c>
      <c r="F52" s="37"/>
      <c r="G52" s="39">
        <v>0</v>
      </c>
      <c r="H52" s="39">
        <v>116.955</v>
      </c>
      <c r="I52" s="37"/>
      <c r="J52" s="39">
        <f>G52+H52</f>
        <v>116.955</v>
      </c>
      <c r="K52" s="39">
        <v>116.955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53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54</v>
      </c>
      <c r="D57" s="28" t="s">
        <v>55</v>
      </c>
      <c r="E57" s="36" t="s">
        <v>36</v>
      </c>
      <c r="F57" s="37"/>
      <c r="G57" s="39">
        <f>G11</f>
        <v>28.007999999999999</v>
      </c>
      <c r="H57" s="39">
        <v>35.506</v>
      </c>
      <c r="I57" s="37"/>
      <c r="J57" s="39">
        <f>G57+H57</f>
        <v>63.513999999999996</v>
      </c>
      <c r="K57" s="39">
        <v>70.23599999999999</v>
      </c>
      <c r="L57" s="39">
        <f>+J57-K57</f>
        <v>-6.7219999999999942</v>
      </c>
      <c r="M57" s="40">
        <f>+J57/K57-1</f>
        <v>-9.5705905803291635E-2</v>
      </c>
      <c r="N57" s="26"/>
      <c r="P57" s="42"/>
    </row>
    <row r="58" spans="1:17" x14ac:dyDescent="0.25">
      <c r="A58" s="18"/>
      <c r="B58" s="28"/>
      <c r="C58" s="28" t="s">
        <v>56</v>
      </c>
      <c r="D58" s="28" t="s">
        <v>57</v>
      </c>
      <c r="E58" s="36" t="s">
        <v>36</v>
      </c>
      <c r="F58" s="37"/>
      <c r="G58" s="39">
        <v>0</v>
      </c>
      <c r="H58" s="39">
        <v>35.506</v>
      </c>
      <c r="I58" s="37"/>
      <c r="J58" s="39">
        <f>G58+H58</f>
        <v>35.506</v>
      </c>
      <c r="K58" s="39">
        <v>35.506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58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58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59" t="s">
        <v>67</v>
      </c>
      <c r="C64" s="60"/>
      <c r="D64" s="60"/>
      <c r="E64" s="60"/>
      <c r="F64" s="60"/>
      <c r="G64" s="6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59" t="s">
        <v>61</v>
      </c>
      <c r="C65" s="60"/>
      <c r="D65" s="60"/>
      <c r="E65" s="60"/>
      <c r="F65" s="60"/>
      <c r="G65" s="6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59" t="s">
        <v>62</v>
      </c>
      <c r="C66" s="60"/>
      <c r="D66" s="60"/>
      <c r="E66" s="60"/>
      <c r="F66" s="60"/>
      <c r="G66" s="6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59" t="s">
        <v>63</v>
      </c>
      <c r="C67" s="60"/>
      <c r="D67" s="60"/>
      <c r="E67" s="60"/>
      <c r="F67" s="60"/>
      <c r="G67" s="6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60"/>
      <c r="D68" s="60"/>
      <c r="E68" s="60"/>
      <c r="F68" s="60"/>
      <c r="G68" s="60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61"/>
      <c r="D69" s="62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2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7B87-A2FC-4DBF-9871-C431C1964547}">
  <sheetPr>
    <pageSetUpPr fitToPage="1"/>
  </sheetPr>
  <dimension ref="A1:S70"/>
  <sheetViews>
    <sheetView tabSelected="1" workbookViewId="0"/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3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43891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43891</v>
      </c>
      <c r="K7" s="31">
        <v>43862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22.107999999999997</v>
      </c>
      <c r="H11" s="39">
        <v>81.540000000000006</v>
      </c>
      <c r="I11" s="37"/>
      <c r="J11" s="39">
        <f>G11+H11</f>
        <v>103.648</v>
      </c>
      <c r="K11" s="39">
        <v>109.548</v>
      </c>
      <c r="L11" s="39">
        <f>+J11-K11</f>
        <v>-5.9000000000000057</v>
      </c>
      <c r="M11" s="40">
        <f>+J11/K11-1</f>
        <v>-5.3857669697301658E-2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22.107999999999997</v>
      </c>
      <c r="H12" s="39">
        <v>116.955</v>
      </c>
      <c r="I12" s="37"/>
      <c r="J12" s="39">
        <f>G12+H12</f>
        <v>139.06299999999999</v>
      </c>
      <c r="K12" s="39">
        <v>144.96299999999999</v>
      </c>
      <c r="L12" s="39">
        <f>+J12-K12</f>
        <v>-5.9000000000000057</v>
      </c>
      <c r="M12" s="40">
        <f>+J12/K12-1</f>
        <v>-4.070004070004074E-2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81.540000000000006</v>
      </c>
      <c r="I13" s="37"/>
      <c r="J13" s="39">
        <f>G13+H13</f>
        <v>81.540000000000006</v>
      </c>
      <c r="K13" s="39">
        <v>81.540000000000006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116.955</v>
      </c>
      <c r="I14" s="37"/>
      <c r="J14" s="39">
        <f>G14+H14</f>
        <v>116.955</v>
      </c>
      <c r="K14" s="39">
        <v>116.955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22.107999999999997</v>
      </c>
      <c r="H19" s="39">
        <v>81.540000000000006</v>
      </c>
      <c r="I19" s="37"/>
      <c r="J19" s="39">
        <f>G19+H19</f>
        <v>103.648</v>
      </c>
      <c r="K19" s="39">
        <v>109.548</v>
      </c>
      <c r="L19" s="39">
        <f>+J19-K19</f>
        <v>-5.9000000000000057</v>
      </c>
      <c r="M19" s="40">
        <f>+J19/K19-1</f>
        <v>-5.3857669697301658E-2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22.107999999999997</v>
      </c>
      <c r="H20" s="39">
        <v>116.955</v>
      </c>
      <c r="I20" s="37"/>
      <c r="J20" s="39">
        <f>G20+H20</f>
        <v>139.06299999999999</v>
      </c>
      <c r="K20" s="39">
        <v>144.96299999999999</v>
      </c>
      <c r="L20" s="39">
        <f>+J20-K20</f>
        <v>-5.9000000000000057</v>
      </c>
      <c r="M20" s="40">
        <f>+J20/K20-1</f>
        <v>-4.070004070004074E-2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81.540000000000006</v>
      </c>
      <c r="I21" s="37"/>
      <c r="J21" s="39">
        <f>G21+H21</f>
        <v>81.540000000000006</v>
      </c>
      <c r="K21" s="39">
        <v>81.540000000000006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116.955</v>
      </c>
      <c r="I22" s="37"/>
      <c r="J22" s="39">
        <f>G22+H22</f>
        <v>116.955</v>
      </c>
      <c r="K22" s="39">
        <v>116.955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22.107999999999997</v>
      </c>
      <c r="H27" s="39">
        <v>81.540000000000006</v>
      </c>
      <c r="I27" s="37"/>
      <c r="J27" s="39">
        <f>G27+H27</f>
        <v>103.648</v>
      </c>
      <c r="K27" s="39">
        <v>109.548</v>
      </c>
      <c r="L27" s="39">
        <f>+J27-K27</f>
        <v>-5.9000000000000057</v>
      </c>
      <c r="M27" s="40">
        <f>+J27/K27-1</f>
        <v>-5.3857669697301658E-2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22.107999999999997</v>
      </c>
      <c r="H28" s="39">
        <v>116.955</v>
      </c>
      <c r="I28" s="37"/>
      <c r="J28" s="39">
        <f>G28+H28</f>
        <v>139.06299999999999</v>
      </c>
      <c r="K28" s="39">
        <v>144.96299999999999</v>
      </c>
      <c r="L28" s="39">
        <f>+J28-K28</f>
        <v>-5.9000000000000057</v>
      </c>
      <c r="M28" s="40">
        <f>+J28/K28-1</f>
        <v>-4.070004070004074E-2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f>H13</f>
        <v>81.540000000000006</v>
      </c>
      <c r="I29" s="37"/>
      <c r="J29" s="39">
        <f>G29+H29</f>
        <v>81.540000000000006</v>
      </c>
      <c r="K29" s="39">
        <v>81.540000000000006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f>H14</f>
        <v>116.955</v>
      </c>
      <c r="I30" s="37"/>
      <c r="J30" s="39">
        <f>G30+H30</f>
        <v>116.955</v>
      </c>
      <c r="K30" s="39">
        <v>116.955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22.107999999999997</v>
      </c>
      <c r="H32" s="39">
        <f>H28</f>
        <v>116.955</v>
      </c>
      <c r="I32" s="37"/>
      <c r="J32" s="39">
        <f>G32+H32</f>
        <v>139.06299999999999</v>
      </c>
      <c r="K32" s="39">
        <v>144.96299999999999</v>
      </c>
      <c r="L32" s="39">
        <f>+J32-K32</f>
        <v>-5.9000000000000057</v>
      </c>
      <c r="M32" s="40">
        <f>+J32/K32-1</f>
        <v>-4.070004070004074E-2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116.955</v>
      </c>
      <c r="I33" s="37"/>
      <c r="J33" s="39">
        <f>G33+H33</f>
        <v>116.955</v>
      </c>
      <c r="K33" s="39">
        <v>116.955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22.107999999999997</v>
      </c>
      <c r="H38" s="39">
        <v>42.499000000000002</v>
      </c>
      <c r="I38" s="37"/>
      <c r="J38" s="39">
        <f>G38+H38</f>
        <v>64.606999999999999</v>
      </c>
      <c r="K38" s="39">
        <v>70.507000000000005</v>
      </c>
      <c r="L38" s="39">
        <f>+J38-K38</f>
        <v>-5.9000000000000057</v>
      </c>
      <c r="M38" s="40">
        <f>+J38/K38-1</f>
        <v>-8.3679634646205425E-2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22.107999999999997</v>
      </c>
      <c r="H39" s="39">
        <v>59.360999999999997</v>
      </c>
      <c r="I39" s="37"/>
      <c r="J39" s="39">
        <f>G39+H39</f>
        <v>81.468999999999994</v>
      </c>
      <c r="K39" s="39">
        <v>87.369</v>
      </c>
      <c r="L39" s="39">
        <f>+J39-K39</f>
        <v>-5.9000000000000057</v>
      </c>
      <c r="M39" s="40">
        <f>+J39/K39-1</f>
        <v>-6.7529672996142875E-2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42.499000000000002</v>
      </c>
      <c r="I40" s="37"/>
      <c r="J40" s="39">
        <f>G40+H40</f>
        <v>42.499000000000002</v>
      </c>
      <c r="K40" s="39">
        <v>42.499000000000002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59.360999999999997</v>
      </c>
      <c r="I41" s="37"/>
      <c r="J41" s="39">
        <f>G41+H41</f>
        <v>59.360999999999997</v>
      </c>
      <c r="K41" s="39">
        <v>59.360999999999997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22.107999999999997</v>
      </c>
      <c r="H43" s="39">
        <f>H39</f>
        <v>59.360999999999997</v>
      </c>
      <c r="I43" s="37"/>
      <c r="J43" s="39">
        <f>G43+H43</f>
        <v>81.468999999999994</v>
      </c>
      <c r="K43" s="39">
        <v>87.369</v>
      </c>
      <c r="L43" s="39">
        <f>+J43-K43</f>
        <v>-5.9000000000000057</v>
      </c>
      <c r="M43" s="40">
        <f>+J43/K43-1</f>
        <v>-6.7529672996142875E-2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59.360999999999997</v>
      </c>
      <c r="I44" s="37"/>
      <c r="J44" s="39">
        <f>G44+H44</f>
        <v>59.360999999999997</v>
      </c>
      <c r="K44" s="39">
        <v>59.360999999999997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48</v>
      </c>
      <c r="D49" s="28" t="s">
        <v>49</v>
      </c>
      <c r="E49" s="36" t="s">
        <v>50</v>
      </c>
      <c r="F49" s="37"/>
      <c r="G49" s="39">
        <f>G11</f>
        <v>22.107999999999997</v>
      </c>
      <c r="H49" s="39">
        <v>81.540000000000006</v>
      </c>
      <c r="I49" s="37"/>
      <c r="J49" s="39">
        <f>G49+H49</f>
        <v>103.648</v>
      </c>
      <c r="K49" s="39">
        <v>109.548</v>
      </c>
      <c r="L49" s="39">
        <f>+J49-K49</f>
        <v>-5.9000000000000057</v>
      </c>
      <c r="M49" s="40">
        <f>+J49/K49-1</f>
        <v>-5.3857669697301658E-2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49</v>
      </c>
      <c r="E50" s="36" t="s">
        <v>51</v>
      </c>
      <c r="F50" s="37"/>
      <c r="G50" s="39">
        <f>G11</f>
        <v>22.107999999999997</v>
      </c>
      <c r="H50" s="39">
        <v>116.955</v>
      </c>
      <c r="I50" s="37"/>
      <c r="J50" s="39">
        <f>G50+H50</f>
        <v>139.06299999999999</v>
      </c>
      <c r="K50" s="39">
        <v>144.96299999999999</v>
      </c>
      <c r="L50" s="39">
        <f>+J50-K50</f>
        <v>-5.9000000000000057</v>
      </c>
      <c r="M50" s="40">
        <f>+J50/K50-1</f>
        <v>-4.070004070004074E-2</v>
      </c>
      <c r="N50" s="26"/>
      <c r="P50" s="42"/>
    </row>
    <row r="51" spans="1:17" x14ac:dyDescent="0.25">
      <c r="A51" s="18"/>
      <c r="B51" s="28"/>
      <c r="C51" s="28"/>
      <c r="D51" s="28" t="s">
        <v>52</v>
      </c>
      <c r="E51" s="36" t="s">
        <v>50</v>
      </c>
      <c r="F51" s="37"/>
      <c r="G51" s="39">
        <v>0</v>
      </c>
      <c r="H51" s="39">
        <v>81.540000000000006</v>
      </c>
      <c r="I51" s="37"/>
      <c r="J51" s="39">
        <f>G51+H51</f>
        <v>81.540000000000006</v>
      </c>
      <c r="K51" s="39">
        <v>81.540000000000006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5">
      <c r="A52" s="18"/>
      <c r="B52" s="28"/>
      <c r="C52" s="28"/>
      <c r="D52" s="28" t="s">
        <v>52</v>
      </c>
      <c r="E52" s="36" t="s">
        <v>51</v>
      </c>
      <c r="F52" s="37"/>
      <c r="G52" s="39">
        <v>0</v>
      </c>
      <c r="H52" s="39">
        <v>116.955</v>
      </c>
      <c r="I52" s="37"/>
      <c r="J52" s="39">
        <f>G52+H52</f>
        <v>116.955</v>
      </c>
      <c r="K52" s="39">
        <v>116.955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53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54</v>
      </c>
      <c r="D57" s="28" t="s">
        <v>55</v>
      </c>
      <c r="E57" s="36" t="s">
        <v>36</v>
      </c>
      <c r="F57" s="37"/>
      <c r="G57" s="39">
        <f>G11</f>
        <v>22.107999999999997</v>
      </c>
      <c r="H57" s="39">
        <v>35.506</v>
      </c>
      <c r="I57" s="37"/>
      <c r="J57" s="39">
        <f>G57+H57</f>
        <v>57.613999999999997</v>
      </c>
      <c r="K57" s="39">
        <v>63.513999999999996</v>
      </c>
      <c r="L57" s="39">
        <f>+J57-K57</f>
        <v>-5.8999999999999986</v>
      </c>
      <c r="M57" s="40">
        <f>+J57/K57-1</f>
        <v>-9.289290550114937E-2</v>
      </c>
      <c r="N57" s="26"/>
      <c r="P57" s="42"/>
    </row>
    <row r="58" spans="1:17" x14ac:dyDescent="0.25">
      <c r="A58" s="18"/>
      <c r="B58" s="28"/>
      <c r="C58" s="28" t="s">
        <v>56</v>
      </c>
      <c r="D58" s="28" t="s">
        <v>57</v>
      </c>
      <c r="E58" s="36" t="s">
        <v>36</v>
      </c>
      <c r="F58" s="37"/>
      <c r="G58" s="39">
        <v>0</v>
      </c>
      <c r="H58" s="39">
        <v>35.506</v>
      </c>
      <c r="I58" s="37"/>
      <c r="J58" s="39">
        <f>G58+H58</f>
        <v>35.506</v>
      </c>
      <c r="K58" s="39">
        <v>35.506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58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58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58" t="s">
        <v>67</v>
      </c>
      <c r="C64" s="60"/>
      <c r="D64" s="60"/>
      <c r="E64" s="60"/>
      <c r="F64" s="60"/>
      <c r="G64" s="6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58" t="s">
        <v>61</v>
      </c>
      <c r="C65" s="60"/>
      <c r="D65" s="60"/>
      <c r="E65" s="60"/>
      <c r="F65" s="60"/>
      <c r="G65" s="6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58" t="s">
        <v>62</v>
      </c>
      <c r="C66" s="60"/>
      <c r="D66" s="60"/>
      <c r="E66" s="60"/>
      <c r="F66" s="60"/>
      <c r="G66" s="6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58" t="s">
        <v>63</v>
      </c>
      <c r="C67" s="60"/>
      <c r="D67" s="60"/>
      <c r="E67" s="60"/>
      <c r="F67" s="60"/>
      <c r="G67" s="6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60"/>
      <c r="D68" s="60"/>
      <c r="E68" s="60"/>
      <c r="F68" s="60"/>
      <c r="G68" s="60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61"/>
      <c r="D69" s="62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2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54B723DE6BD4D9227AA97F3CCDA7F" ma:contentTypeVersion="8" ma:contentTypeDescription="Create a new document." ma:contentTypeScope="" ma:versionID="d675c58239f35d4f780fc8eeac492206">
  <xsd:schema xmlns:xsd="http://www.w3.org/2001/XMLSchema" xmlns:xs="http://www.w3.org/2001/XMLSchema" xmlns:p="http://schemas.microsoft.com/office/2006/metadata/properties" xmlns:ns3="500d34f7-fe51-4e03-89ba-9b17a909a998" targetNamespace="http://schemas.microsoft.com/office/2006/metadata/properties" ma:root="true" ma:fieldsID="a03525831621f6d6713182b3e6e2ca0f" ns3:_="">
    <xsd:import namespace="500d34f7-fe51-4e03-89ba-9b17a909a9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d34f7-fe51-4e03-89ba-9b17a909a9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8AFFB1-EE2C-487B-AE71-CABE92F28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d34f7-fe51-4e03-89ba-9b17a909a9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1EB561-B875-46ED-815F-07D2F2A29D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39BB2E-DF8B-4369-8D99-D5ACE9C4665D}">
  <ds:schemaRefs>
    <ds:schemaRef ds:uri="http://purl.org/dc/elements/1.1/"/>
    <ds:schemaRef ds:uri="http://schemas.microsoft.com/office/2006/metadata/properties"/>
    <ds:schemaRef ds:uri="500d34f7-fe51-4e03-89ba-9b17a909a99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December 1, 2019</vt:lpstr>
      <vt:lpstr>12 month summary</vt:lpstr>
      <vt:lpstr>January 1, 2020</vt:lpstr>
      <vt:lpstr>February 1, 2020</vt:lpstr>
      <vt:lpstr>March 1, 2020</vt:lpstr>
      <vt:lpstr>'December 1, 2019'!Print_Area</vt:lpstr>
      <vt:lpstr>'February 1, 2020'!Print_Area</vt:lpstr>
      <vt:lpstr>'January 1, 2020'!Print_Area</vt:lpstr>
      <vt:lpstr>'March 1,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Tung, Andrew</dc:creator>
  <cp:lastModifiedBy>Tung, Andrew</cp:lastModifiedBy>
  <dcterms:created xsi:type="dcterms:W3CDTF">2019-12-30T22:18:22Z</dcterms:created>
  <dcterms:modified xsi:type="dcterms:W3CDTF">2020-02-28T23:22:33Z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0x0101001FB54B723DE6BD4D9227AA97F3CCDA7F</vt:lpwstr>
  </property>
</Properties>
</file>