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ng\Documents\Procurement Documents\"/>
    </mc:Choice>
  </mc:AlternateContent>
  <xr:revisionPtr revIDLastSave="0" documentId="13_ncr:1_{E22EDE5F-CBA3-4703-A7D0-11589255020C}" xr6:coauthVersionLast="47" xr6:coauthVersionMax="47" xr10:uidLastSave="{00000000-0000-0000-0000-000000000000}"/>
  <bookViews>
    <workbookView xWindow="-110" yWindow="-110" windowWidth="19420" windowHeight="11620" tabRatio="781" firstSheet="7" activeTab="13" xr2:uid="{E84CC5A7-3C2E-4EE9-95B4-90174531C8C4}"/>
  </bookViews>
  <sheets>
    <sheet name="December 1, 2020" sheetId="1" r:id="rId1"/>
    <sheet name="12 month summary" sheetId="2" r:id="rId2"/>
    <sheet name="January 1, 2021" sheetId="3" r:id="rId3"/>
    <sheet name="February 1, 2021" sheetId="4" r:id="rId4"/>
    <sheet name="March 1, 2021" sheetId="5" r:id="rId5"/>
    <sheet name="April 1, 2021" sheetId="6" r:id="rId6"/>
    <sheet name="May 1, 2021" sheetId="7" r:id="rId7"/>
    <sheet name="June 1, 2021" sheetId="8" r:id="rId8"/>
    <sheet name="July 1, 2021" sheetId="9" r:id="rId9"/>
    <sheet name="August 1, 2021" sheetId="10" r:id="rId10"/>
    <sheet name="September 1, 2021" sheetId="11" r:id="rId11"/>
    <sheet name="October 1, 2021" sheetId="12" r:id="rId12"/>
    <sheet name="November 1, 2021" sheetId="13" r:id="rId13"/>
    <sheet name="December 1, 2021" sheetId="14" r:id="rId14"/>
  </sheets>
  <definedNames>
    <definedName name="_AMO_UniqueIdentifier" hidden="1">"'c8859ef3-1a32-4700-871b-03a44f80c76f'"</definedName>
    <definedName name="_xlnm.Print_Area" localSheetId="5">'April 1, 2021'!$A$1:$N$68</definedName>
    <definedName name="_xlnm.Print_Area" localSheetId="9">'August 1, 2021'!$A$1:$N$68</definedName>
    <definedName name="_xlnm.Print_Area" localSheetId="0">'December 1, 2020'!$A$1:$N$68</definedName>
    <definedName name="_xlnm.Print_Area" localSheetId="13">'December 1, 2021'!$A$1:$N$68</definedName>
    <definedName name="_xlnm.Print_Area" localSheetId="3">'February 1, 2021'!$A$1:$N$68</definedName>
    <definedName name="_xlnm.Print_Area" localSheetId="2">'January 1, 2021'!$A$1:$N$68</definedName>
    <definedName name="_xlnm.Print_Area" localSheetId="8">'July 1, 2021'!$A$1:$N$68</definedName>
    <definedName name="_xlnm.Print_Area" localSheetId="7">'June 1, 2021'!$A$1:$N$68</definedName>
    <definedName name="_xlnm.Print_Area" localSheetId="4">'March 1, 2021'!$A$1:$N$68</definedName>
    <definedName name="_xlnm.Print_Area" localSheetId="6">'May 1, 2021'!$A$1:$N$68</definedName>
    <definedName name="_xlnm.Print_Area" localSheetId="12">'November 1, 2021'!$A$1:$N$68</definedName>
    <definedName name="_xlnm.Print_Area" localSheetId="11">'October 1, 2021'!$A$1:$N$68</definedName>
    <definedName name="_xlnm.Print_Area" localSheetId="10">'September 1, 2021'!$A$1:$N$68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14" l="1"/>
  <c r="M58" i="14" s="1"/>
  <c r="G57" i="14"/>
  <c r="J57" i="14" s="1"/>
  <c r="M52" i="14"/>
  <c r="J52" i="14"/>
  <c r="L52" i="14" s="1"/>
  <c r="M51" i="14"/>
  <c r="J51" i="14"/>
  <c r="L51" i="14" s="1"/>
  <c r="G50" i="14"/>
  <c r="J50" i="14" s="1"/>
  <c r="M50" i="14" s="1"/>
  <c r="G49" i="14"/>
  <c r="J49" i="14" s="1"/>
  <c r="J44" i="14"/>
  <c r="M44" i="14" s="1"/>
  <c r="H44" i="14"/>
  <c r="H43" i="14"/>
  <c r="G43" i="14"/>
  <c r="J43" i="14" s="1"/>
  <c r="M41" i="14"/>
  <c r="L41" i="14"/>
  <c r="J41" i="14"/>
  <c r="M40" i="14"/>
  <c r="L40" i="14"/>
  <c r="J40" i="14"/>
  <c r="G39" i="14"/>
  <c r="J39" i="14" s="1"/>
  <c r="J38" i="14"/>
  <c r="M38" i="14" s="1"/>
  <c r="G38" i="14"/>
  <c r="H33" i="14"/>
  <c r="J33" i="14" s="1"/>
  <c r="J32" i="14"/>
  <c r="M32" i="14" s="1"/>
  <c r="H32" i="14"/>
  <c r="G32" i="14"/>
  <c r="J30" i="14"/>
  <c r="M30" i="14" s="1"/>
  <c r="J29" i="14"/>
  <c r="M29" i="14" s="1"/>
  <c r="G28" i="14"/>
  <c r="J28" i="14" s="1"/>
  <c r="G27" i="14"/>
  <c r="J27" i="14" s="1"/>
  <c r="J22" i="14"/>
  <c r="M22" i="14" s="1"/>
  <c r="M21" i="14"/>
  <c r="L21" i="14"/>
  <c r="J21" i="14"/>
  <c r="G20" i="14"/>
  <c r="J20" i="14" s="1"/>
  <c r="G19" i="14"/>
  <c r="J19" i="14" s="1"/>
  <c r="L19" i="14" s="1"/>
  <c r="L14" i="14"/>
  <c r="J14" i="14"/>
  <c r="M14" i="14" s="1"/>
  <c r="J13" i="14"/>
  <c r="M13" i="14" s="1"/>
  <c r="G12" i="14"/>
  <c r="J12" i="14" s="1"/>
  <c r="J11" i="14"/>
  <c r="L11" i="14" s="1"/>
  <c r="M20" i="14" l="1"/>
  <c r="L20" i="14"/>
  <c r="M11" i="14"/>
  <c r="M33" i="14"/>
  <c r="L33" i="14"/>
  <c r="M28" i="14"/>
  <c r="L28" i="14"/>
  <c r="L27" i="14"/>
  <c r="M27" i="14"/>
  <c r="M57" i="14"/>
  <c r="L57" i="14"/>
  <c r="M43" i="14"/>
  <c r="L43" i="14"/>
  <c r="M39" i="14"/>
  <c r="L39" i="14"/>
  <c r="L12" i="14"/>
  <c r="M12" i="14"/>
  <c r="M49" i="14"/>
  <c r="L49" i="14"/>
  <c r="L30" i="14"/>
  <c r="L44" i="14"/>
  <c r="L50" i="14"/>
  <c r="L13" i="14"/>
  <c r="M19" i="14"/>
  <c r="L22" i="14"/>
  <c r="L29" i="14"/>
  <c r="L32" i="14"/>
  <c r="L38" i="14"/>
  <c r="L58" i="14"/>
  <c r="M58" i="13" l="1"/>
  <c r="J58" i="13"/>
  <c r="L58" i="13" s="1"/>
  <c r="G57" i="13"/>
  <c r="J57" i="13" s="1"/>
  <c r="L52" i="13"/>
  <c r="J52" i="13"/>
  <c r="M52" i="13" s="1"/>
  <c r="M51" i="13"/>
  <c r="J51" i="13"/>
  <c r="L51" i="13" s="1"/>
  <c r="G50" i="13"/>
  <c r="J50" i="13" s="1"/>
  <c r="G49" i="13"/>
  <c r="J49" i="13" s="1"/>
  <c r="H44" i="13"/>
  <c r="J44" i="13" s="1"/>
  <c r="H43" i="13"/>
  <c r="G43" i="13"/>
  <c r="J43" i="13" s="1"/>
  <c r="M41" i="13"/>
  <c r="J41" i="13"/>
  <c r="L41" i="13" s="1"/>
  <c r="M40" i="13"/>
  <c r="L40" i="13"/>
  <c r="J40" i="13"/>
  <c r="G39" i="13"/>
  <c r="J39" i="13" s="1"/>
  <c r="L39" i="13" s="1"/>
  <c r="J38" i="13"/>
  <c r="L38" i="13" s="1"/>
  <c r="G38" i="13"/>
  <c r="J33" i="13"/>
  <c r="L33" i="13" s="1"/>
  <c r="H33" i="13"/>
  <c r="J32" i="13"/>
  <c r="L32" i="13" s="1"/>
  <c r="H32" i="13"/>
  <c r="G32" i="13"/>
  <c r="M30" i="13"/>
  <c r="L30" i="13"/>
  <c r="J30" i="13"/>
  <c r="J29" i="13"/>
  <c r="L29" i="13" s="1"/>
  <c r="G28" i="13"/>
  <c r="J28" i="13" s="1"/>
  <c r="G27" i="13"/>
  <c r="J27" i="13" s="1"/>
  <c r="L22" i="13"/>
  <c r="J22" i="13"/>
  <c r="M22" i="13" s="1"/>
  <c r="M21" i="13"/>
  <c r="J21" i="13"/>
  <c r="L21" i="13" s="1"/>
  <c r="G20" i="13"/>
  <c r="J20" i="13" s="1"/>
  <c r="G19" i="13"/>
  <c r="J19" i="13" s="1"/>
  <c r="M14" i="13"/>
  <c r="L14" i="13"/>
  <c r="J14" i="13"/>
  <c r="J13" i="13"/>
  <c r="L13" i="13" s="1"/>
  <c r="G12" i="13"/>
  <c r="J12" i="13" s="1"/>
  <c r="L11" i="13"/>
  <c r="J11" i="13"/>
  <c r="M11" i="13" s="1"/>
  <c r="M27" i="13" l="1"/>
  <c r="L27" i="13"/>
  <c r="M50" i="13"/>
  <c r="L50" i="13"/>
  <c r="M57" i="13"/>
  <c r="L57" i="13"/>
  <c r="M28" i="13"/>
  <c r="L28" i="13"/>
  <c r="M19" i="13"/>
  <c r="L19" i="13"/>
  <c r="M44" i="13"/>
  <c r="L44" i="13"/>
  <c r="M43" i="13"/>
  <c r="L43" i="13"/>
  <c r="M12" i="13"/>
  <c r="L12" i="13"/>
  <c r="M20" i="13"/>
  <c r="L20" i="13"/>
  <c r="M49" i="13"/>
  <c r="L49" i="13"/>
  <c r="M13" i="13"/>
  <c r="M29" i="13"/>
  <c r="M32" i="13"/>
  <c r="M33" i="13"/>
  <c r="M38" i="13"/>
  <c r="M39" i="13"/>
  <c r="G49" i="12" l="1"/>
  <c r="J49" i="12" s="1"/>
  <c r="J58" i="12"/>
  <c r="L58" i="12" s="1"/>
  <c r="M52" i="12"/>
  <c r="J52" i="12"/>
  <c r="L52" i="12" s="1"/>
  <c r="J51" i="12"/>
  <c r="M51" i="12" s="1"/>
  <c r="H44" i="12"/>
  <c r="J44" i="12" s="1"/>
  <c r="H43" i="12"/>
  <c r="J41" i="12"/>
  <c r="M41" i="12" s="1"/>
  <c r="J40" i="12"/>
  <c r="M40" i="12" s="1"/>
  <c r="H33" i="12"/>
  <c r="J33" i="12" s="1"/>
  <c r="H32" i="12"/>
  <c r="J30" i="12"/>
  <c r="M30" i="12" s="1"/>
  <c r="J29" i="12"/>
  <c r="L29" i="12" s="1"/>
  <c r="J22" i="12"/>
  <c r="M22" i="12" s="1"/>
  <c r="J21" i="12"/>
  <c r="M21" i="12" s="1"/>
  <c r="J14" i="12"/>
  <c r="M14" i="12" s="1"/>
  <c r="J13" i="12"/>
  <c r="L13" i="12" s="1"/>
  <c r="M58" i="12" l="1"/>
  <c r="M29" i="12"/>
  <c r="L22" i="12"/>
  <c r="M13" i="12"/>
  <c r="G27" i="12"/>
  <c r="J27" i="12" s="1"/>
  <c r="L27" i="12" s="1"/>
  <c r="G38" i="12"/>
  <c r="J38" i="12" s="1"/>
  <c r="M38" i="12" s="1"/>
  <c r="G43" i="12"/>
  <c r="G50" i="12"/>
  <c r="J50" i="12" s="1"/>
  <c r="L50" i="12" s="1"/>
  <c r="G28" i="12"/>
  <c r="J28" i="12" s="1"/>
  <c r="L28" i="12" s="1"/>
  <c r="G32" i="12"/>
  <c r="J32" i="12" s="1"/>
  <c r="M32" i="12" s="1"/>
  <c r="G39" i="12"/>
  <c r="J39" i="12" s="1"/>
  <c r="L39" i="12" s="1"/>
  <c r="J43" i="12"/>
  <c r="M43" i="12" s="1"/>
  <c r="G57" i="12"/>
  <c r="J57" i="12" s="1"/>
  <c r="G12" i="12"/>
  <c r="J12" i="12" s="1"/>
  <c r="L12" i="12" s="1"/>
  <c r="G19" i="12"/>
  <c r="J19" i="12" s="1"/>
  <c r="M19" i="12" s="1"/>
  <c r="J11" i="12"/>
  <c r="G20" i="12"/>
  <c r="J20" i="12" s="1"/>
  <c r="M28" i="12"/>
  <c r="M57" i="12"/>
  <c r="L57" i="12"/>
  <c r="M27" i="12"/>
  <c r="M44" i="12"/>
  <c r="L44" i="12"/>
  <c r="M12" i="12"/>
  <c r="M20" i="12"/>
  <c r="L20" i="12"/>
  <c r="L33" i="12"/>
  <c r="M33" i="12"/>
  <c r="M49" i="12"/>
  <c r="L49" i="12"/>
  <c r="L21" i="12"/>
  <c r="L41" i="12"/>
  <c r="L51" i="12"/>
  <c r="L14" i="12"/>
  <c r="L30" i="12"/>
  <c r="L40" i="12"/>
  <c r="L38" i="12" l="1"/>
  <c r="L32" i="12"/>
  <c r="M39" i="12"/>
  <c r="L19" i="12"/>
  <c r="M50" i="12"/>
  <c r="L43" i="12"/>
  <c r="M11" i="12"/>
  <c r="L11" i="12"/>
  <c r="J58" i="11" l="1"/>
  <c r="M58" i="11" s="1"/>
  <c r="G57" i="11"/>
  <c r="J57" i="11" s="1"/>
  <c r="M52" i="11"/>
  <c r="J52" i="11"/>
  <c r="L52" i="11" s="1"/>
  <c r="M51" i="11"/>
  <c r="L51" i="11"/>
  <c r="J51" i="11"/>
  <c r="G50" i="11"/>
  <c r="J50" i="11" s="1"/>
  <c r="J49" i="11"/>
  <c r="M49" i="11" s="1"/>
  <c r="G49" i="11"/>
  <c r="L44" i="11"/>
  <c r="J44" i="11"/>
  <c r="M44" i="11" s="1"/>
  <c r="H44" i="11"/>
  <c r="H43" i="11"/>
  <c r="G43" i="11"/>
  <c r="J43" i="11" s="1"/>
  <c r="M41" i="11"/>
  <c r="L41" i="11"/>
  <c r="J41" i="11"/>
  <c r="L40" i="11"/>
  <c r="J40" i="11"/>
  <c r="M40" i="11" s="1"/>
  <c r="J39" i="11"/>
  <c r="M39" i="11" s="1"/>
  <c r="G39" i="11"/>
  <c r="J38" i="11"/>
  <c r="M38" i="11" s="1"/>
  <c r="G38" i="11"/>
  <c r="J33" i="11"/>
  <c r="M33" i="11" s="1"/>
  <c r="H33" i="11"/>
  <c r="H32" i="11"/>
  <c r="J32" i="11" s="1"/>
  <c r="G32" i="11"/>
  <c r="J30" i="11"/>
  <c r="L30" i="11" s="1"/>
  <c r="J29" i="11"/>
  <c r="M29" i="11" s="1"/>
  <c r="G28" i="11"/>
  <c r="J28" i="11" s="1"/>
  <c r="G27" i="11"/>
  <c r="J27" i="11" s="1"/>
  <c r="M22" i="11"/>
  <c r="J22" i="11"/>
  <c r="L22" i="11" s="1"/>
  <c r="M21" i="11"/>
  <c r="L21" i="11"/>
  <c r="J21" i="11"/>
  <c r="G20" i="11"/>
  <c r="J20" i="11" s="1"/>
  <c r="M20" i="11" s="1"/>
  <c r="J19" i="11"/>
  <c r="M19" i="11" s="1"/>
  <c r="G19" i="11"/>
  <c r="J14" i="11"/>
  <c r="L14" i="11" s="1"/>
  <c r="J13" i="11"/>
  <c r="M13" i="11" s="1"/>
  <c r="G12" i="11"/>
  <c r="J12" i="11" s="1"/>
  <c r="M11" i="11"/>
  <c r="J11" i="11"/>
  <c r="L11" i="11" s="1"/>
  <c r="M50" i="11" l="1"/>
  <c r="L50" i="11"/>
  <c r="M43" i="11"/>
  <c r="L43" i="11"/>
  <c r="L49" i="11"/>
  <c r="M32" i="11"/>
  <c r="L32" i="11"/>
  <c r="L57" i="11"/>
  <c r="M57" i="11"/>
  <c r="L28" i="11"/>
  <c r="M28" i="11"/>
  <c r="L12" i="11"/>
  <c r="M12" i="11"/>
  <c r="L27" i="11"/>
  <c r="M27" i="11"/>
  <c r="L19" i="11"/>
  <c r="L20" i="11"/>
  <c r="L13" i="11"/>
  <c r="M14" i="11"/>
  <c r="L29" i="11"/>
  <c r="M30" i="11"/>
  <c r="L33" i="11"/>
  <c r="L38" i="11"/>
  <c r="L39" i="11"/>
  <c r="L58" i="11"/>
  <c r="M58" i="10" l="1"/>
  <c r="J58" i="10"/>
  <c r="L58" i="10" s="1"/>
  <c r="G57" i="10"/>
  <c r="J57" i="10" s="1"/>
  <c r="M52" i="10"/>
  <c r="L52" i="10"/>
  <c r="J52" i="10"/>
  <c r="J51" i="10"/>
  <c r="M51" i="10" s="1"/>
  <c r="G50" i="10"/>
  <c r="J50" i="10" s="1"/>
  <c r="G49" i="10"/>
  <c r="J49" i="10" s="1"/>
  <c r="H44" i="10"/>
  <c r="J44" i="10" s="1"/>
  <c r="H43" i="10"/>
  <c r="J43" i="10" s="1"/>
  <c r="G43" i="10"/>
  <c r="J41" i="10"/>
  <c r="M41" i="10" s="1"/>
  <c r="J40" i="10"/>
  <c r="M40" i="10" s="1"/>
  <c r="G39" i="10"/>
  <c r="J39" i="10" s="1"/>
  <c r="G38" i="10"/>
  <c r="J38" i="10" s="1"/>
  <c r="H33" i="10"/>
  <c r="J33" i="10" s="1"/>
  <c r="H32" i="10"/>
  <c r="G32" i="10"/>
  <c r="J32" i="10" s="1"/>
  <c r="J30" i="10"/>
  <c r="M30" i="10" s="1"/>
  <c r="M29" i="10"/>
  <c r="J29" i="10"/>
  <c r="L29" i="10" s="1"/>
  <c r="G28" i="10"/>
  <c r="J28" i="10" s="1"/>
  <c r="G27" i="10"/>
  <c r="J27" i="10" s="1"/>
  <c r="M22" i="10"/>
  <c r="L22" i="10"/>
  <c r="J22" i="10"/>
  <c r="J21" i="10"/>
  <c r="M21" i="10" s="1"/>
  <c r="G20" i="10"/>
  <c r="J20" i="10" s="1"/>
  <c r="G19" i="10"/>
  <c r="J19" i="10" s="1"/>
  <c r="J14" i="10"/>
  <c r="M14" i="10" s="1"/>
  <c r="M13" i="10"/>
  <c r="J13" i="10"/>
  <c r="L13" i="10" s="1"/>
  <c r="G12" i="10"/>
  <c r="J12" i="10" s="1"/>
  <c r="M11" i="10"/>
  <c r="L11" i="10"/>
  <c r="J11" i="10"/>
  <c r="M52" i="9"/>
  <c r="M51" i="9"/>
  <c r="M21" i="9"/>
  <c r="J58" i="9"/>
  <c r="M58" i="9" s="1"/>
  <c r="G57" i="9"/>
  <c r="J57" i="9" s="1"/>
  <c r="J52" i="9"/>
  <c r="L51" i="9"/>
  <c r="J51" i="9"/>
  <c r="J50" i="9"/>
  <c r="M50" i="9" s="1"/>
  <c r="G50" i="9"/>
  <c r="G49" i="9"/>
  <c r="J49" i="9" s="1"/>
  <c r="M49" i="9" s="1"/>
  <c r="J44" i="9"/>
  <c r="H44" i="9"/>
  <c r="H43" i="9"/>
  <c r="G43" i="9"/>
  <c r="J43" i="9" s="1"/>
  <c r="M43" i="9" s="1"/>
  <c r="M41" i="9"/>
  <c r="L41" i="9"/>
  <c r="J41" i="9"/>
  <c r="J40" i="9"/>
  <c r="M40" i="9" s="1"/>
  <c r="G39" i="9"/>
  <c r="J39" i="9" s="1"/>
  <c r="G38" i="9"/>
  <c r="J38" i="9" s="1"/>
  <c r="H33" i="9"/>
  <c r="J33" i="9" s="1"/>
  <c r="H32" i="9"/>
  <c r="G32" i="9"/>
  <c r="J30" i="9"/>
  <c r="M30" i="9" s="1"/>
  <c r="J29" i="9"/>
  <c r="G28" i="9"/>
  <c r="J28" i="9" s="1"/>
  <c r="G27" i="9"/>
  <c r="J27" i="9" s="1"/>
  <c r="M22" i="9"/>
  <c r="J22" i="9"/>
  <c r="L21" i="9"/>
  <c r="J21" i="9"/>
  <c r="G20" i="9"/>
  <c r="J20" i="9" s="1"/>
  <c r="M20" i="9" s="1"/>
  <c r="G19" i="9"/>
  <c r="J19" i="9" s="1"/>
  <c r="M19" i="9" s="1"/>
  <c r="J14" i="9"/>
  <c r="J13" i="9"/>
  <c r="G12" i="9"/>
  <c r="J12" i="9" s="1"/>
  <c r="J11" i="9"/>
  <c r="L11" i="9" s="1"/>
  <c r="M27" i="10" l="1"/>
  <c r="L27" i="10"/>
  <c r="L38" i="10"/>
  <c r="M38" i="10"/>
  <c r="M50" i="10"/>
  <c r="L50" i="10"/>
  <c r="M28" i="10"/>
  <c r="L28" i="10"/>
  <c r="L32" i="10"/>
  <c r="M32" i="10"/>
  <c r="L39" i="10"/>
  <c r="M39" i="10"/>
  <c r="M43" i="10"/>
  <c r="L43" i="10"/>
  <c r="M57" i="10"/>
  <c r="L57" i="10"/>
  <c r="M12" i="10"/>
  <c r="L12" i="10"/>
  <c r="M19" i="10"/>
  <c r="L19" i="10"/>
  <c r="M44" i="10"/>
  <c r="L44" i="10"/>
  <c r="M20" i="10"/>
  <c r="L20" i="10"/>
  <c r="L33" i="10"/>
  <c r="M33" i="10"/>
  <c r="M49" i="10"/>
  <c r="L49" i="10"/>
  <c r="L21" i="10"/>
  <c r="L41" i="10"/>
  <c r="L51" i="10"/>
  <c r="L14" i="10"/>
  <c r="L30" i="10"/>
  <c r="L40" i="10"/>
  <c r="J32" i="9"/>
  <c r="M11" i="9"/>
  <c r="M13" i="9"/>
  <c r="M44" i="9"/>
  <c r="L52" i="9"/>
  <c r="M14" i="9"/>
  <c r="L22" i="9"/>
  <c r="M29" i="9"/>
  <c r="L28" i="9"/>
  <c r="M28" i="9"/>
  <c r="M38" i="9"/>
  <c r="L38" i="9"/>
  <c r="L57" i="9"/>
  <c r="M57" i="9"/>
  <c r="M32" i="9"/>
  <c r="L32" i="9"/>
  <c r="M33" i="9"/>
  <c r="L33" i="9"/>
  <c r="L12" i="9"/>
  <c r="M12" i="9"/>
  <c r="L27" i="9"/>
  <c r="M27" i="9"/>
  <c r="M39" i="9"/>
  <c r="L39" i="9"/>
  <c r="L14" i="9"/>
  <c r="L19" i="9"/>
  <c r="L20" i="9"/>
  <c r="L30" i="9"/>
  <c r="L40" i="9"/>
  <c r="L43" i="9"/>
  <c r="L44" i="9"/>
  <c r="L49" i="9"/>
  <c r="L50" i="9"/>
  <c r="L13" i="9"/>
  <c r="L29" i="9"/>
  <c r="L58" i="9"/>
  <c r="M51" i="8" l="1"/>
  <c r="M21" i="8"/>
  <c r="J58" i="8"/>
  <c r="M58" i="8" s="1"/>
  <c r="G57" i="8"/>
  <c r="J57" i="8" s="1"/>
  <c r="M52" i="8"/>
  <c r="J52" i="8"/>
  <c r="L52" i="8" s="1"/>
  <c r="L51" i="8"/>
  <c r="J51" i="8"/>
  <c r="G50" i="8"/>
  <c r="J50" i="8" s="1"/>
  <c r="M50" i="8" s="1"/>
  <c r="G49" i="8"/>
  <c r="J49" i="8" s="1"/>
  <c r="M49" i="8" s="1"/>
  <c r="J44" i="8"/>
  <c r="M44" i="8" s="1"/>
  <c r="H44" i="8"/>
  <c r="J43" i="8"/>
  <c r="M43" i="8" s="1"/>
  <c r="H43" i="8"/>
  <c r="G43" i="8"/>
  <c r="M41" i="8"/>
  <c r="L41" i="8"/>
  <c r="J41" i="8"/>
  <c r="J40" i="8"/>
  <c r="L40" i="8" s="1"/>
  <c r="G39" i="8"/>
  <c r="J39" i="8" s="1"/>
  <c r="G38" i="8"/>
  <c r="J38" i="8" s="1"/>
  <c r="H33" i="8"/>
  <c r="J33" i="8" s="1"/>
  <c r="H32" i="8"/>
  <c r="G32" i="8"/>
  <c r="J30" i="8"/>
  <c r="M30" i="8" s="1"/>
  <c r="J29" i="8"/>
  <c r="G28" i="8"/>
  <c r="J28" i="8" s="1"/>
  <c r="G27" i="8"/>
  <c r="J27" i="8" s="1"/>
  <c r="M22" i="8"/>
  <c r="J22" i="8"/>
  <c r="L22" i="8" s="1"/>
  <c r="J21" i="8"/>
  <c r="G20" i="8"/>
  <c r="J20" i="8" s="1"/>
  <c r="L20" i="8" s="1"/>
  <c r="J19" i="8"/>
  <c r="M19" i="8" s="1"/>
  <c r="G19" i="8"/>
  <c r="J14" i="8"/>
  <c r="L14" i="8" s="1"/>
  <c r="J13" i="8"/>
  <c r="G12" i="8"/>
  <c r="J12" i="8" s="1"/>
  <c r="J11" i="8"/>
  <c r="L11" i="8" s="1"/>
  <c r="M11" i="8" l="1"/>
  <c r="J32" i="8"/>
  <c r="L21" i="8"/>
  <c r="M13" i="8"/>
  <c r="M29" i="8"/>
  <c r="L28" i="8"/>
  <c r="M28" i="8"/>
  <c r="M33" i="8"/>
  <c r="L33" i="8"/>
  <c r="M38" i="8"/>
  <c r="L38" i="8"/>
  <c r="L57" i="8"/>
  <c r="M57" i="8"/>
  <c r="M32" i="8"/>
  <c r="L32" i="8"/>
  <c r="L12" i="8"/>
  <c r="M12" i="8"/>
  <c r="L27" i="8"/>
  <c r="M27" i="8"/>
  <c r="M39" i="8"/>
  <c r="L39" i="8"/>
  <c r="L19" i="8"/>
  <c r="L30" i="8"/>
  <c r="L43" i="8"/>
  <c r="L44" i="8"/>
  <c r="L49" i="8"/>
  <c r="L50" i="8"/>
  <c r="L13" i="8"/>
  <c r="M14" i="8"/>
  <c r="M20" i="8"/>
  <c r="L29" i="8"/>
  <c r="M40" i="8"/>
  <c r="L58" i="8"/>
  <c r="J58" i="7" l="1"/>
  <c r="M58" i="7" s="1"/>
  <c r="G57" i="7"/>
  <c r="J57" i="7" s="1"/>
  <c r="J52" i="7"/>
  <c r="L52" i="7" s="1"/>
  <c r="J51" i="7"/>
  <c r="M51" i="7" s="1"/>
  <c r="J50" i="7"/>
  <c r="M50" i="7" s="1"/>
  <c r="G50" i="7"/>
  <c r="G49" i="7"/>
  <c r="J49" i="7" s="1"/>
  <c r="M49" i="7" s="1"/>
  <c r="H44" i="7"/>
  <c r="J44" i="7" s="1"/>
  <c r="M44" i="7" s="1"/>
  <c r="H43" i="7"/>
  <c r="G43" i="7"/>
  <c r="J43" i="7" s="1"/>
  <c r="M43" i="7" s="1"/>
  <c r="M41" i="7"/>
  <c r="L41" i="7"/>
  <c r="J41" i="7"/>
  <c r="J40" i="7"/>
  <c r="M40" i="7" s="1"/>
  <c r="G39" i="7"/>
  <c r="J39" i="7" s="1"/>
  <c r="G38" i="7"/>
  <c r="J38" i="7" s="1"/>
  <c r="H33" i="7"/>
  <c r="J33" i="7" s="1"/>
  <c r="H32" i="7"/>
  <c r="J32" i="7" s="1"/>
  <c r="G32" i="7"/>
  <c r="J30" i="7"/>
  <c r="M30" i="7" s="1"/>
  <c r="J29" i="7"/>
  <c r="M29" i="7" s="1"/>
  <c r="G28" i="7"/>
  <c r="J28" i="7" s="1"/>
  <c r="G27" i="7"/>
  <c r="J27" i="7" s="1"/>
  <c r="M22" i="7"/>
  <c r="J22" i="7"/>
  <c r="L22" i="7" s="1"/>
  <c r="J21" i="7"/>
  <c r="M21" i="7" s="1"/>
  <c r="G20" i="7"/>
  <c r="J20" i="7" s="1"/>
  <c r="M20" i="7" s="1"/>
  <c r="J19" i="7"/>
  <c r="M19" i="7" s="1"/>
  <c r="G19" i="7"/>
  <c r="J14" i="7"/>
  <c r="M14" i="7" s="1"/>
  <c r="J13" i="7"/>
  <c r="M13" i="7" s="1"/>
  <c r="G12" i="7"/>
  <c r="J12" i="7" s="1"/>
  <c r="J11" i="7"/>
  <c r="L11" i="7" s="1"/>
  <c r="M52" i="7" l="1"/>
  <c r="L51" i="7"/>
  <c r="L21" i="7"/>
  <c r="M11" i="7"/>
  <c r="M32" i="7"/>
  <c r="L32" i="7"/>
  <c r="M33" i="7"/>
  <c r="L33" i="7"/>
  <c r="L57" i="7"/>
  <c r="M57" i="7"/>
  <c r="L28" i="7"/>
  <c r="M28" i="7"/>
  <c r="M38" i="7"/>
  <c r="L38" i="7"/>
  <c r="L12" i="7"/>
  <c r="M12" i="7"/>
  <c r="L27" i="7"/>
  <c r="M27" i="7"/>
  <c r="M39" i="7"/>
  <c r="L39" i="7"/>
  <c r="L14" i="7"/>
  <c r="L19" i="7"/>
  <c r="L20" i="7"/>
  <c r="L30" i="7"/>
  <c r="L40" i="7"/>
  <c r="L43" i="7"/>
  <c r="L44" i="7"/>
  <c r="L49" i="7"/>
  <c r="L50" i="7"/>
  <c r="L13" i="7"/>
  <c r="L29" i="7"/>
  <c r="L58" i="7"/>
  <c r="J58" i="6" l="1"/>
  <c r="M58" i="6" s="1"/>
  <c r="G57" i="6"/>
  <c r="J57" i="6" s="1"/>
  <c r="L57" i="6" s="1"/>
  <c r="J52" i="6"/>
  <c r="L52" i="6" s="1"/>
  <c r="J51" i="6"/>
  <c r="M51" i="6" s="1"/>
  <c r="G50" i="6"/>
  <c r="J50" i="6" s="1"/>
  <c r="G49" i="6"/>
  <c r="J49" i="6" s="1"/>
  <c r="H44" i="6"/>
  <c r="J44" i="6" s="1"/>
  <c r="H43" i="6"/>
  <c r="G43" i="6"/>
  <c r="J43" i="6" s="1"/>
  <c r="J41" i="6"/>
  <c r="M41" i="6" s="1"/>
  <c r="M40" i="6"/>
  <c r="J40" i="6"/>
  <c r="L40" i="6" s="1"/>
  <c r="G39" i="6"/>
  <c r="J39" i="6" s="1"/>
  <c r="G38" i="6"/>
  <c r="J38" i="6" s="1"/>
  <c r="H33" i="6"/>
  <c r="J33" i="6" s="1"/>
  <c r="H32" i="6"/>
  <c r="G32" i="6"/>
  <c r="J32" i="6" s="1"/>
  <c r="M30" i="6"/>
  <c r="J30" i="6"/>
  <c r="L30" i="6" s="1"/>
  <c r="M29" i="6"/>
  <c r="L29" i="6"/>
  <c r="J29" i="6"/>
  <c r="J28" i="6"/>
  <c r="M28" i="6" s="1"/>
  <c r="G28" i="6"/>
  <c r="J27" i="6"/>
  <c r="M27" i="6" s="1"/>
  <c r="G27" i="6"/>
  <c r="J22" i="6"/>
  <c r="M22" i="6" s="1"/>
  <c r="J21" i="6"/>
  <c r="M21" i="6" s="1"/>
  <c r="G20" i="6"/>
  <c r="J20" i="6" s="1"/>
  <c r="G19" i="6"/>
  <c r="J19" i="6" s="1"/>
  <c r="M14" i="6"/>
  <c r="J14" i="6"/>
  <c r="L14" i="6" s="1"/>
  <c r="M13" i="6"/>
  <c r="L13" i="6"/>
  <c r="J13" i="6"/>
  <c r="G12" i="6"/>
  <c r="J12" i="6" s="1"/>
  <c r="M12" i="6" s="1"/>
  <c r="J11" i="6"/>
  <c r="M11" i="6" s="1"/>
  <c r="M33" i="6" l="1"/>
  <c r="L33" i="6"/>
  <c r="M38" i="6"/>
  <c r="L38" i="6"/>
  <c r="M49" i="6"/>
  <c r="L49" i="6"/>
  <c r="M39" i="6"/>
  <c r="L39" i="6"/>
  <c r="L43" i="6"/>
  <c r="M43" i="6"/>
  <c r="L44" i="6"/>
  <c r="M44" i="6"/>
  <c r="L19" i="6"/>
  <c r="M19" i="6"/>
  <c r="L20" i="6"/>
  <c r="M20" i="6"/>
  <c r="M32" i="6"/>
  <c r="L32" i="6"/>
  <c r="M50" i="6"/>
  <c r="L50" i="6"/>
  <c r="M57" i="6"/>
  <c r="L11" i="6"/>
  <c r="L12" i="6"/>
  <c r="L22" i="6"/>
  <c r="L27" i="6"/>
  <c r="L28" i="6"/>
  <c r="L21" i="6"/>
  <c r="L41" i="6"/>
  <c r="L51" i="6"/>
  <c r="M52" i="6"/>
  <c r="L58" i="6"/>
  <c r="J58" i="5" l="1"/>
  <c r="M58" i="5" s="1"/>
  <c r="G57" i="5"/>
  <c r="J57" i="5" s="1"/>
  <c r="M52" i="5"/>
  <c r="J52" i="5"/>
  <c r="L52" i="5" s="1"/>
  <c r="M51" i="5"/>
  <c r="L51" i="5"/>
  <c r="J51" i="5"/>
  <c r="J50" i="5"/>
  <c r="M50" i="5" s="1"/>
  <c r="G50" i="5"/>
  <c r="J49" i="5"/>
  <c r="M49" i="5" s="1"/>
  <c r="G49" i="5"/>
  <c r="J44" i="5"/>
  <c r="M44" i="5" s="1"/>
  <c r="H44" i="5"/>
  <c r="H43" i="5"/>
  <c r="G43" i="5"/>
  <c r="J43" i="5" s="1"/>
  <c r="M43" i="5" s="1"/>
  <c r="M41" i="5"/>
  <c r="L41" i="5"/>
  <c r="J41" i="5"/>
  <c r="J40" i="5"/>
  <c r="M40" i="5" s="1"/>
  <c r="G39" i="5"/>
  <c r="J39" i="5" s="1"/>
  <c r="G38" i="5"/>
  <c r="J38" i="5" s="1"/>
  <c r="H33" i="5"/>
  <c r="J33" i="5" s="1"/>
  <c r="H32" i="5"/>
  <c r="J32" i="5" s="1"/>
  <c r="G32" i="5"/>
  <c r="J30" i="5"/>
  <c r="M30" i="5" s="1"/>
  <c r="J29" i="5"/>
  <c r="M29" i="5" s="1"/>
  <c r="G28" i="5"/>
  <c r="J28" i="5" s="1"/>
  <c r="G27" i="5"/>
  <c r="J27" i="5" s="1"/>
  <c r="M22" i="5"/>
  <c r="J22" i="5"/>
  <c r="L22" i="5" s="1"/>
  <c r="M21" i="5"/>
  <c r="L21" i="5"/>
  <c r="J21" i="5"/>
  <c r="G20" i="5"/>
  <c r="J20" i="5" s="1"/>
  <c r="M20" i="5" s="1"/>
  <c r="G19" i="5"/>
  <c r="J19" i="5" s="1"/>
  <c r="M19" i="5" s="1"/>
  <c r="J14" i="5"/>
  <c r="M14" i="5" s="1"/>
  <c r="J13" i="5"/>
  <c r="M13" i="5" s="1"/>
  <c r="G12" i="5"/>
  <c r="J12" i="5" s="1"/>
  <c r="M11" i="5"/>
  <c r="J11" i="5"/>
  <c r="L11" i="5" s="1"/>
  <c r="L28" i="5" l="1"/>
  <c r="M28" i="5"/>
  <c r="M32" i="5"/>
  <c r="L32" i="5"/>
  <c r="M33" i="5"/>
  <c r="L33" i="5"/>
  <c r="M38" i="5"/>
  <c r="L38" i="5"/>
  <c r="L57" i="5"/>
  <c r="M57" i="5"/>
  <c r="L12" i="5"/>
  <c r="M12" i="5"/>
  <c r="L27" i="5"/>
  <c r="M27" i="5"/>
  <c r="M39" i="5"/>
  <c r="L39" i="5"/>
  <c r="L14" i="5"/>
  <c r="L19" i="5"/>
  <c r="L20" i="5"/>
  <c r="L30" i="5"/>
  <c r="L40" i="5"/>
  <c r="L43" i="5"/>
  <c r="L44" i="5"/>
  <c r="L49" i="5"/>
  <c r="L50" i="5"/>
  <c r="L13" i="5"/>
  <c r="L29" i="5"/>
  <c r="L58" i="5"/>
  <c r="J58" i="4" l="1"/>
  <c r="M58" i="4" s="1"/>
  <c r="G57" i="4"/>
  <c r="J57" i="4" s="1"/>
  <c r="M52" i="4"/>
  <c r="J52" i="4"/>
  <c r="L52" i="4" s="1"/>
  <c r="M51" i="4"/>
  <c r="L51" i="4"/>
  <c r="J51" i="4"/>
  <c r="G50" i="4"/>
  <c r="J50" i="4" s="1"/>
  <c r="M50" i="4" s="1"/>
  <c r="J49" i="4"/>
  <c r="M49" i="4" s="1"/>
  <c r="G49" i="4"/>
  <c r="J44" i="4"/>
  <c r="M44" i="4" s="1"/>
  <c r="H44" i="4"/>
  <c r="J43" i="4"/>
  <c r="M43" i="4" s="1"/>
  <c r="H43" i="4"/>
  <c r="G43" i="4"/>
  <c r="M41" i="4"/>
  <c r="L41" i="4"/>
  <c r="J41" i="4"/>
  <c r="J40" i="4"/>
  <c r="M40" i="4" s="1"/>
  <c r="G39" i="4"/>
  <c r="J39" i="4" s="1"/>
  <c r="G38" i="4"/>
  <c r="J38" i="4" s="1"/>
  <c r="H33" i="4"/>
  <c r="J33" i="4" s="1"/>
  <c r="H32" i="4"/>
  <c r="G32" i="4"/>
  <c r="J30" i="4"/>
  <c r="M30" i="4" s="1"/>
  <c r="J29" i="4"/>
  <c r="M29" i="4" s="1"/>
  <c r="G28" i="4"/>
  <c r="J28" i="4" s="1"/>
  <c r="G27" i="4"/>
  <c r="J27" i="4" s="1"/>
  <c r="M22" i="4"/>
  <c r="J22" i="4"/>
  <c r="L22" i="4" s="1"/>
  <c r="M21" i="4"/>
  <c r="L21" i="4"/>
  <c r="J21" i="4"/>
  <c r="G20" i="4"/>
  <c r="J20" i="4" s="1"/>
  <c r="M20" i="4" s="1"/>
  <c r="G19" i="4"/>
  <c r="J19" i="4" s="1"/>
  <c r="M19" i="4" s="1"/>
  <c r="J14" i="4"/>
  <c r="M14" i="4" s="1"/>
  <c r="J13" i="4"/>
  <c r="M13" i="4" s="1"/>
  <c r="G12" i="4"/>
  <c r="J12" i="4" s="1"/>
  <c r="M11" i="4"/>
  <c r="J11" i="4"/>
  <c r="L11" i="4" s="1"/>
  <c r="J32" i="4" l="1"/>
  <c r="M32" i="4"/>
  <c r="L32" i="4"/>
  <c r="M33" i="4"/>
  <c r="L33" i="4"/>
  <c r="L28" i="4"/>
  <c r="M28" i="4"/>
  <c r="M38" i="4"/>
  <c r="L38" i="4"/>
  <c r="L57" i="4"/>
  <c r="M57" i="4"/>
  <c r="L12" i="4"/>
  <c r="M12" i="4"/>
  <c r="L27" i="4"/>
  <c r="M27" i="4"/>
  <c r="M39" i="4"/>
  <c r="L39" i="4"/>
  <c r="L14" i="4"/>
  <c r="L19" i="4"/>
  <c r="L20" i="4"/>
  <c r="L30" i="4"/>
  <c r="L40" i="4"/>
  <c r="L43" i="4"/>
  <c r="L44" i="4"/>
  <c r="L49" i="4"/>
  <c r="L50" i="4"/>
  <c r="L13" i="4"/>
  <c r="L29" i="4"/>
  <c r="L58" i="4"/>
  <c r="J58" i="3" l="1"/>
  <c r="M58" i="3" s="1"/>
  <c r="G57" i="3"/>
  <c r="J57" i="3" s="1"/>
  <c r="J52" i="3"/>
  <c r="L52" i="3" s="1"/>
  <c r="J51" i="3"/>
  <c r="M51" i="3" s="1"/>
  <c r="G50" i="3"/>
  <c r="J50" i="3" s="1"/>
  <c r="M50" i="3" s="1"/>
  <c r="J49" i="3"/>
  <c r="M49" i="3" s="1"/>
  <c r="G49" i="3"/>
  <c r="H44" i="3"/>
  <c r="J44" i="3" s="1"/>
  <c r="M44" i="3" s="1"/>
  <c r="J43" i="3"/>
  <c r="M43" i="3" s="1"/>
  <c r="H43" i="3"/>
  <c r="G43" i="3"/>
  <c r="J41" i="3"/>
  <c r="M41" i="3" s="1"/>
  <c r="J40" i="3"/>
  <c r="M40" i="3" s="1"/>
  <c r="G39" i="3"/>
  <c r="J39" i="3" s="1"/>
  <c r="G38" i="3"/>
  <c r="J38" i="3" s="1"/>
  <c r="H32" i="3"/>
  <c r="G32" i="3"/>
  <c r="J30" i="3"/>
  <c r="M30" i="3" s="1"/>
  <c r="J29" i="3"/>
  <c r="M29" i="3" s="1"/>
  <c r="G28" i="3"/>
  <c r="J28" i="3" s="1"/>
  <c r="M28" i="3" s="1"/>
  <c r="G27" i="3"/>
  <c r="J27" i="3" s="1"/>
  <c r="M27" i="3" s="1"/>
  <c r="J22" i="3"/>
  <c r="M22" i="3" s="1"/>
  <c r="J21" i="3"/>
  <c r="M21" i="3" s="1"/>
  <c r="G20" i="3"/>
  <c r="J20" i="3" s="1"/>
  <c r="G19" i="3"/>
  <c r="J19" i="3" s="1"/>
  <c r="J14" i="3"/>
  <c r="L14" i="3" s="1"/>
  <c r="M13" i="3"/>
  <c r="L13" i="3"/>
  <c r="J13" i="3"/>
  <c r="J12" i="3"/>
  <c r="M12" i="3" s="1"/>
  <c r="G12" i="3"/>
  <c r="J11" i="3"/>
  <c r="M11" i="3" s="1"/>
  <c r="J58" i="1"/>
  <c r="M58" i="1" s="1"/>
  <c r="G57" i="1"/>
  <c r="J57" i="1" s="1"/>
  <c r="J52" i="1"/>
  <c r="L52" i="1" s="1"/>
  <c r="M51" i="1"/>
  <c r="J51" i="1"/>
  <c r="L51" i="1" s="1"/>
  <c r="G50" i="1"/>
  <c r="J50" i="1" s="1"/>
  <c r="G49" i="1"/>
  <c r="J49" i="1" s="1"/>
  <c r="H44" i="1"/>
  <c r="J44" i="1" s="1"/>
  <c r="H43" i="1"/>
  <c r="G43" i="1"/>
  <c r="J43" i="1" s="1"/>
  <c r="M41" i="1"/>
  <c r="J41" i="1"/>
  <c r="L41" i="1" s="1"/>
  <c r="M40" i="1"/>
  <c r="L40" i="1"/>
  <c r="J40" i="1"/>
  <c r="J39" i="1"/>
  <c r="M39" i="1" s="1"/>
  <c r="G39" i="1"/>
  <c r="J38" i="1"/>
  <c r="M38" i="1" s="1"/>
  <c r="G38" i="1"/>
  <c r="J32" i="1"/>
  <c r="M32" i="1" s="1"/>
  <c r="H32" i="1"/>
  <c r="G32" i="1"/>
  <c r="H30" i="1"/>
  <c r="H33" i="1" s="1"/>
  <c r="J33" i="1" s="1"/>
  <c r="H29" i="1"/>
  <c r="J29" i="1" s="1"/>
  <c r="G28" i="1"/>
  <c r="J28" i="1" s="1"/>
  <c r="G27" i="1"/>
  <c r="J27" i="1" s="1"/>
  <c r="M22" i="1"/>
  <c r="L22" i="1"/>
  <c r="J22" i="1"/>
  <c r="J21" i="1"/>
  <c r="M21" i="1" s="1"/>
  <c r="G20" i="1"/>
  <c r="J20" i="1" s="1"/>
  <c r="G19" i="1"/>
  <c r="J19" i="1" s="1"/>
  <c r="J14" i="1"/>
  <c r="L14" i="1" s="1"/>
  <c r="M13" i="1"/>
  <c r="J13" i="1"/>
  <c r="L13" i="1" s="1"/>
  <c r="G12" i="1"/>
  <c r="J12" i="1" s="1"/>
  <c r="M11" i="1"/>
  <c r="L11" i="1"/>
  <c r="J11" i="1"/>
  <c r="M52" i="3" l="1"/>
  <c r="L51" i="3"/>
  <c r="L41" i="3"/>
  <c r="J32" i="3"/>
  <c r="M32" i="3" s="1"/>
  <c r="H33" i="3"/>
  <c r="J33" i="3" s="1"/>
  <c r="M33" i="3" s="1"/>
  <c r="M14" i="3"/>
  <c r="L19" i="3"/>
  <c r="M19" i="3"/>
  <c r="L32" i="3"/>
  <c r="M39" i="3"/>
  <c r="L39" i="3"/>
  <c r="M38" i="3"/>
  <c r="L38" i="3"/>
  <c r="L20" i="3"/>
  <c r="M20" i="3"/>
  <c r="L57" i="3"/>
  <c r="M57" i="3"/>
  <c r="L33" i="3"/>
  <c r="L11" i="3"/>
  <c r="L12" i="3"/>
  <c r="L22" i="3"/>
  <c r="L27" i="3"/>
  <c r="L28" i="3"/>
  <c r="L29" i="3"/>
  <c r="L30" i="3"/>
  <c r="L40" i="3"/>
  <c r="L43" i="3"/>
  <c r="L44" i="3"/>
  <c r="L49" i="3"/>
  <c r="L50" i="3"/>
  <c r="L21" i="3"/>
  <c r="L58" i="3"/>
  <c r="M12" i="1"/>
  <c r="L12" i="1"/>
  <c r="M29" i="1"/>
  <c r="L29" i="1"/>
  <c r="M44" i="1"/>
  <c r="L44" i="1"/>
  <c r="L20" i="1"/>
  <c r="M20" i="1"/>
  <c r="M49" i="1"/>
  <c r="L49" i="1"/>
  <c r="M27" i="1"/>
  <c r="L27" i="1"/>
  <c r="M43" i="1"/>
  <c r="L43" i="1"/>
  <c r="M50" i="1"/>
  <c r="L50" i="1"/>
  <c r="L57" i="1"/>
  <c r="M57" i="1"/>
  <c r="L19" i="1"/>
  <c r="M19" i="1"/>
  <c r="M33" i="1"/>
  <c r="L33" i="1"/>
  <c r="M28" i="1"/>
  <c r="L28" i="1"/>
  <c r="M14" i="1"/>
  <c r="J30" i="1"/>
  <c r="M52" i="1"/>
  <c r="L21" i="1"/>
  <c r="L32" i="1"/>
  <c r="L38" i="1"/>
  <c r="L39" i="1"/>
  <c r="L58" i="1"/>
  <c r="M30" i="1" l="1"/>
  <c r="L30" i="1"/>
</calcChain>
</file>

<file path=xl/sharedStrings.xml><?xml version="1.0" encoding="utf-8"?>
<sst xmlns="http://schemas.openxmlformats.org/spreadsheetml/2006/main" count="1433" uniqueCount="68">
  <si>
    <t>Southern California Gas Company</t>
  </si>
  <si>
    <t>Residential Rates</t>
  </si>
  <si>
    <t>Procurement</t>
  </si>
  <si>
    <t>Transportation</t>
  </si>
  <si>
    <t>New Rate</t>
  </si>
  <si>
    <t>Absolute</t>
  </si>
  <si>
    <t>Customer Type</t>
  </si>
  <si>
    <t>Commodity</t>
  </si>
  <si>
    <t>Rate</t>
  </si>
  <si>
    <t>Charge</t>
  </si>
  <si>
    <t>Effective</t>
  </si>
  <si>
    <t>%</t>
  </si>
  <si>
    <t>Rate Schedule</t>
  </si>
  <si>
    <t>Type</t>
  </si>
  <si>
    <t>¢/therm</t>
  </si>
  <si>
    <t>Change</t>
  </si>
  <si>
    <t>Residential Individually Metered</t>
  </si>
  <si>
    <t>Schedule No. GR</t>
  </si>
  <si>
    <t>GR</t>
  </si>
  <si>
    <t>Baseline</t>
  </si>
  <si>
    <t>Res. Service</t>
  </si>
  <si>
    <t>Non Baseline</t>
  </si>
  <si>
    <t>GT-R</t>
  </si>
  <si>
    <t>Residential Submetered Customer</t>
  </si>
  <si>
    <t>Schedule No. GS</t>
  </si>
  <si>
    <t>GS</t>
  </si>
  <si>
    <t>Multi-Family Service</t>
  </si>
  <si>
    <t>Submetered</t>
  </si>
  <si>
    <t>GT-S</t>
  </si>
  <si>
    <t>Residential Small Master Metered</t>
  </si>
  <si>
    <t>Schedule No. GM-E</t>
  </si>
  <si>
    <t>GM-E</t>
  </si>
  <si>
    <t>Baseline Allowance</t>
  </si>
  <si>
    <t>GT-ME</t>
  </si>
  <si>
    <t>Schedule No. GM-C</t>
  </si>
  <si>
    <t>GM-C</t>
  </si>
  <si>
    <t>All Usage</t>
  </si>
  <si>
    <t>No BL Allowance</t>
  </si>
  <si>
    <t>GT-MC</t>
  </si>
  <si>
    <t>Residential Large Master Metered</t>
  </si>
  <si>
    <t>Schedule No. GM-BE</t>
  </si>
  <si>
    <t>GM-BE</t>
  </si>
  <si>
    <t>GT-MBE</t>
  </si>
  <si>
    <t>Schedule No. GM-BC</t>
  </si>
  <si>
    <t>GM-BC</t>
  </si>
  <si>
    <t xml:space="preserve">No BL Allowance </t>
  </si>
  <si>
    <t>GT-MBC</t>
  </si>
  <si>
    <t>SF Residential GO-AC</t>
  </si>
  <si>
    <t>Schedule No. GO-AC</t>
  </si>
  <si>
    <t>GO-AC</t>
  </si>
  <si>
    <t>Tier I</t>
  </si>
  <si>
    <t>Tier II</t>
  </si>
  <si>
    <t>GTO-AC</t>
  </si>
  <si>
    <t>SF Residential NGV</t>
  </si>
  <si>
    <t>Schedule No. G-NGVR</t>
  </si>
  <si>
    <t>G-NGVR</t>
  </si>
  <si>
    <t>Schedule No. GT-NGVR</t>
  </si>
  <si>
    <t>GT-NGVR</t>
  </si>
  <si>
    <t>Footnotes:</t>
  </si>
  <si>
    <t xml:space="preserve">1.  Per Advice No. 5609, effective 5/1/20, Transmission includes a surcharge of 0.509 cents on transportation rates to fund the California Solar Initiative Thermal Program (CSI-TP). </t>
  </si>
  <si>
    <t>2.  Monthly Forecast Cost of Gas includes 0.207 ¢/therm Core Brokerage Fee, monthly PGA adjustment, and sales related Carrying Cost of Storage Inventory.</t>
  </si>
  <si>
    <t>3. The Transportation Charge Adjustment is applicable to CARE and Constitutionally exempt customers, which are excluded from funding the CSI-TP.</t>
  </si>
  <si>
    <t>4.  Per Advice Nos. 4896 and 5377, the Cap-and-Trade Cost Exemption is applicable to Sch. Nos. GR, GM, G-10, and G-NGV customers identified by CARB as being Covered Entities.</t>
  </si>
  <si>
    <t>5.  Per Schedule No. G-CCC, Greenhouse Gas California Climate Credit, eligible customers receive a California Climate Credit, if applicable, each April 1st.</t>
  </si>
  <si>
    <t>Residential Rate/ Effective Date</t>
  </si>
  <si>
    <t xml:space="preserve"> </t>
  </si>
  <si>
    <t xml:space="preserve">1.  Per Advice No. 5745, effective 1/1/21, Transmission includes a surcharge of 0.136 cents on transportation rates to fund the California Solar Initiative Thermal Program (CSI-TP). </t>
  </si>
  <si>
    <t>2.  Monthly Forecast Cost of Gas includes 0.211 ¢/therm Core Brokerage Fee, monthly PGA adjustment, and sales related Carrying Cost of Storage Inventory.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</si>
</sst>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0.000"/>
    <numFmt numFmtId="166" formatCode="0.0%"/>
    <numFmt numFmtId="167" formatCode="0.000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sz val="7"/>
      <name val="Small Font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71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 applyAlignment="1">
      <alignment horizontal="centerContinuous"/>
    </xf>
    <xf numFmtId="0" fontId="1" fillId="0" borderId="0" xfId="1"/>
    <xf numFmtId="0" fontId="3" fillId="2" borderId="4" xfId="1" applyFont="1" applyFill="1" applyBorder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4" fillId="0" borderId="0" xfId="1" applyFont="1"/>
    <xf numFmtId="17" fontId="3" fillId="2" borderId="6" xfId="1" quotePrefix="1" applyNumberFormat="1" applyFont="1" applyFill="1" applyBorder="1" applyAlignment="1">
      <alignment horizontal="centerContinuous"/>
    </xf>
    <xf numFmtId="17" fontId="3" fillId="2" borderId="7" xfId="1" quotePrefix="1" applyNumberFormat="1" applyFont="1" applyFill="1" applyBorder="1" applyAlignment="1">
      <alignment horizontal="centerContinuous"/>
    </xf>
    <xf numFmtId="17" fontId="3" fillId="2" borderId="7" xfId="1" applyNumberFormat="1" applyFont="1" applyFill="1" applyBorder="1" applyAlignment="1">
      <alignment horizontal="centerContinuous"/>
    </xf>
    <xf numFmtId="17" fontId="3" fillId="2" borderId="8" xfId="1" quotePrefix="1" applyNumberFormat="1" applyFont="1" applyFill="1" applyBorder="1" applyAlignment="1">
      <alignment horizontal="centerContinuous"/>
    </xf>
    <xf numFmtId="15" fontId="1" fillId="2" borderId="4" xfId="1" applyNumberFormat="1" applyFill="1" applyBorder="1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5" xfId="1" applyFill="1" applyBorder="1"/>
    <xf numFmtId="0" fontId="1" fillId="2" borderId="4" xfId="1" applyFill="1" applyBorder="1"/>
    <xf numFmtId="0" fontId="4" fillId="2" borderId="7" xfId="1" applyFont="1" applyFill="1" applyBorder="1"/>
    <xf numFmtId="0" fontId="5" fillId="2" borderId="7" xfId="1" quotePrefix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0" borderId="9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0" fontId="4" fillId="2" borderId="5" xfId="1" applyFont="1" applyFill="1" applyBorder="1"/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6" fillId="0" borderId="11" xfId="1" applyNumberFormat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65" fontId="1" fillId="0" borderId="0" xfId="1" applyNumberFormat="1"/>
    <xf numFmtId="0" fontId="5" fillId="0" borderId="10" xfId="1" applyFont="1" applyBorder="1" applyAlignment="1">
      <alignment horizontal="right"/>
    </xf>
    <xf numFmtId="0" fontId="4" fillId="2" borderId="10" xfId="1" applyFont="1" applyFill="1" applyBorder="1"/>
    <xf numFmtId="165" fontId="4" fillId="0" borderId="9" xfId="1" applyNumberFormat="1" applyFont="1" applyBorder="1"/>
    <xf numFmtId="165" fontId="4" fillId="0" borderId="10" xfId="1" applyNumberFormat="1" applyFont="1" applyBorder="1"/>
    <xf numFmtId="166" fontId="4" fillId="0" borderId="10" xfId="1" applyNumberFormat="1" applyFont="1" applyBorder="1"/>
    <xf numFmtId="165" fontId="7" fillId="0" borderId="10" xfId="1" applyNumberFormat="1" applyFont="1" applyBorder="1"/>
    <xf numFmtId="167" fontId="1" fillId="0" borderId="0" xfId="1" applyNumberFormat="1"/>
    <xf numFmtId="165" fontId="4" fillId="0" borderId="11" xfId="1" applyNumberFormat="1" applyFont="1" applyBorder="1"/>
    <xf numFmtId="0" fontId="4" fillId="2" borderId="12" xfId="1" applyFont="1" applyFill="1" applyBorder="1"/>
    <xf numFmtId="0" fontId="4" fillId="2" borderId="13" xfId="1" applyFont="1" applyFill="1" applyBorder="1"/>
    <xf numFmtId="164" fontId="4" fillId="2" borderId="13" xfId="1" applyNumberFormat="1" applyFont="1" applyFill="1" applyBorder="1"/>
    <xf numFmtId="166" fontId="4" fillId="2" borderId="14" xfId="2" applyNumberFormat="1" applyFont="1" applyFill="1" applyBorder="1"/>
    <xf numFmtId="0" fontId="5" fillId="2" borderId="7" xfId="1" applyFont="1" applyFill="1" applyBorder="1" applyAlignment="1">
      <alignment horizontal="center"/>
    </xf>
    <xf numFmtId="166" fontId="4" fillId="2" borderId="13" xfId="2" applyNumberFormat="1" applyFont="1" applyFill="1" applyBorder="1"/>
    <xf numFmtId="0" fontId="1" fillId="2" borderId="6" xfId="1" applyFill="1" applyBorder="1"/>
    <xf numFmtId="14" fontId="5" fillId="2" borderId="13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0" borderId="0" xfId="1" applyFont="1"/>
    <xf numFmtId="168" fontId="1" fillId="0" borderId="0" xfId="1" applyNumberFormat="1"/>
    <xf numFmtId="0" fontId="1" fillId="0" borderId="0" xfId="1" applyAlignment="1">
      <alignment horizontal="right"/>
    </xf>
    <xf numFmtId="0" fontId="8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2" borderId="1" xfId="1" applyFill="1" applyBorder="1"/>
    <xf numFmtId="0" fontId="1" fillId="2" borderId="2" xfId="1" applyFill="1" applyBorder="1"/>
    <xf numFmtId="0" fontId="1" fillId="2" borderId="2" xfId="1" applyFill="1" applyBorder="1" applyAlignment="1">
      <alignment horizontal="center"/>
    </xf>
    <xf numFmtId="0" fontId="5" fillId="0" borderId="1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9" fontId="0" fillId="0" borderId="0" xfId="2" applyFont="1"/>
    <xf numFmtId="43" fontId="0" fillId="0" borderId="0" xfId="3" applyFont="1"/>
    <xf numFmtId="43" fontId="1" fillId="0" borderId="0" xfId="1" applyNumberFormat="1"/>
    <xf numFmtId="0" fontId="5" fillId="2" borderId="2" xfId="1" applyFont="1" applyFill="1" applyBorder="1" applyAlignment="1">
      <alignment horizontal="center"/>
    </xf>
    <xf numFmtId="0" fontId="8" fillId="0" borderId="0" xfId="1" applyFont="1" applyFill="1"/>
    <xf numFmtId="0" fontId="8" fillId="0" borderId="0" xfId="1" applyFont="1"/>
  </cellXfs>
  <cellStyles count="6">
    <cellStyle name="Comma 3" xfId="3" xr:uid="{DA19F5B9-30A1-4D36-8982-C6D0019AC406}"/>
    <cellStyle name="Currency 2" xfId="4" xr:uid="{46B66C15-674A-4E15-A014-B075679501AE}"/>
    <cellStyle name="no dec" xfId="5" xr:uid="{000CF0FA-C18C-45FA-8F04-8F2DFF08F78D}"/>
    <cellStyle name="Normal" xfId="0" builtinId="0"/>
    <cellStyle name="Normal 2" xfId="1" xr:uid="{850463EF-74EE-479A-91D1-C3F8E31671A3}"/>
    <cellStyle name="Percent 2" xfId="2" xr:uid="{7793D30E-B4F3-4300-8504-1EAE7FD52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46AF-4101-45A1-BAFB-5F5CB2C03D3E}">
  <sheetPr>
    <pageSetUpPr fitToPage="1"/>
  </sheetPr>
  <dimension ref="A1:S70"/>
  <sheetViews>
    <sheetView zoomScaleNormal="100" workbookViewId="0">
      <selection activeCell="J1" sqref="J1:J1048576"/>
    </sheetView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44166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44166</v>
      </c>
      <c r="K7" s="30">
        <v>44136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36.158999999999999</v>
      </c>
      <c r="H11" s="38">
        <v>79.135000000000005</v>
      </c>
      <c r="I11" s="36"/>
      <c r="J11" s="38">
        <f t="shared" ref="J11:J14" si="0">G11+H11</f>
        <v>115.29400000000001</v>
      </c>
      <c r="K11" s="38">
        <v>113.45500000000001</v>
      </c>
      <c r="L11" s="38">
        <f>+J11-K11</f>
        <v>1.8389999999999986</v>
      </c>
      <c r="M11" s="39">
        <f>+J11/K11-1</f>
        <v>1.6209069675201526E-2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36.158999999999999</v>
      </c>
      <c r="H12" s="38">
        <v>116.496</v>
      </c>
      <c r="I12" s="36"/>
      <c r="J12" s="38">
        <f t="shared" si="0"/>
        <v>152.655</v>
      </c>
      <c r="K12" s="38">
        <v>150.816</v>
      </c>
      <c r="L12" s="38">
        <f>+J12-K12</f>
        <v>1.8389999999999986</v>
      </c>
      <c r="M12" s="39">
        <f>+J12/K12-1</f>
        <v>1.2193666454487495E-2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79.135000000000005</v>
      </c>
      <c r="I13" s="36"/>
      <c r="J13" s="38">
        <f t="shared" si="0"/>
        <v>79.135000000000005</v>
      </c>
      <c r="K13" s="38">
        <v>79.135000000000005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116.496</v>
      </c>
      <c r="I14" s="36"/>
      <c r="J14" s="38">
        <f t="shared" si="0"/>
        <v>116.496</v>
      </c>
      <c r="K14" s="38">
        <v>116.496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36.158999999999999</v>
      </c>
      <c r="H19" s="38">
        <v>79.135000000000005</v>
      </c>
      <c r="I19" s="36"/>
      <c r="J19" s="38">
        <f t="shared" ref="J19:J22" si="1">G19+H19</f>
        <v>115.29400000000001</v>
      </c>
      <c r="K19" s="38">
        <v>113.45500000000001</v>
      </c>
      <c r="L19" s="38">
        <f>+J19-K19</f>
        <v>1.8389999999999986</v>
      </c>
      <c r="M19" s="39">
        <f>+J19/K19-1</f>
        <v>1.6209069675201526E-2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36.158999999999999</v>
      </c>
      <c r="H20" s="38">
        <v>116.496</v>
      </c>
      <c r="I20" s="36"/>
      <c r="J20" s="38">
        <f t="shared" si="1"/>
        <v>152.655</v>
      </c>
      <c r="K20" s="38">
        <v>150.816</v>
      </c>
      <c r="L20" s="38">
        <f>+J20-K20</f>
        <v>1.8389999999999986</v>
      </c>
      <c r="M20" s="39">
        <f>+J20/K20-1</f>
        <v>1.2193666454487495E-2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79.135000000000005</v>
      </c>
      <c r="I21" s="36"/>
      <c r="J21" s="38">
        <f t="shared" si="1"/>
        <v>79.135000000000005</v>
      </c>
      <c r="K21" s="38">
        <v>79.135000000000005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116.496</v>
      </c>
      <c r="I22" s="36"/>
      <c r="J22" s="38">
        <f t="shared" si="1"/>
        <v>116.496</v>
      </c>
      <c r="K22" s="38">
        <v>116.496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36.158999999999999</v>
      </c>
      <c r="H27" s="38">
        <v>79.135000000000005</v>
      </c>
      <c r="I27" s="36"/>
      <c r="J27" s="38">
        <f t="shared" ref="J27:J30" si="2">G27+H27</f>
        <v>115.29400000000001</v>
      </c>
      <c r="K27" s="38">
        <v>113.45500000000001</v>
      </c>
      <c r="L27" s="38">
        <f>+J27-K27</f>
        <v>1.8389999999999986</v>
      </c>
      <c r="M27" s="39">
        <f>+J27/K27-1</f>
        <v>1.6209069675201526E-2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36.158999999999999</v>
      </c>
      <c r="H28" s="38">
        <v>116.496</v>
      </c>
      <c r="I28" s="36"/>
      <c r="J28" s="38">
        <f t="shared" si="2"/>
        <v>152.655</v>
      </c>
      <c r="K28" s="38">
        <v>150.816</v>
      </c>
      <c r="L28" s="38">
        <f>+J28-K28</f>
        <v>1.8389999999999986</v>
      </c>
      <c r="M28" s="39">
        <f>+J28/K28-1</f>
        <v>1.2193666454487495E-2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f>H13</f>
        <v>79.135000000000005</v>
      </c>
      <c r="I29" s="36"/>
      <c r="J29" s="38">
        <f t="shared" si="2"/>
        <v>79.135000000000005</v>
      </c>
      <c r="K29" s="38">
        <v>79.135000000000005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f>H14</f>
        <v>116.496</v>
      </c>
      <c r="I30" s="36"/>
      <c r="J30" s="38">
        <f t="shared" si="2"/>
        <v>116.496</v>
      </c>
      <c r="K30" s="38">
        <v>116.496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36.158999999999999</v>
      </c>
      <c r="H32" s="38">
        <f>H28</f>
        <v>116.496</v>
      </c>
      <c r="I32" s="36"/>
      <c r="J32" s="38">
        <f>G32+H32</f>
        <v>152.655</v>
      </c>
      <c r="K32" s="38">
        <v>150.816</v>
      </c>
      <c r="L32" s="38">
        <f>+J32-K32</f>
        <v>1.8389999999999986</v>
      </c>
      <c r="M32" s="39">
        <f>+J32/K32-1</f>
        <v>1.2193666454487495E-2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116.496</v>
      </c>
      <c r="I33" s="36"/>
      <c r="J33" s="38">
        <f>G33+H33</f>
        <v>116.496</v>
      </c>
      <c r="K33" s="38">
        <v>116.496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36.158999999999999</v>
      </c>
      <c r="H38" s="38">
        <v>43.069000000000003</v>
      </c>
      <c r="I38" s="36"/>
      <c r="J38" s="38">
        <f t="shared" ref="J38:J41" si="3">G38+H38</f>
        <v>79.228000000000009</v>
      </c>
      <c r="K38" s="38">
        <v>77.38900000000001</v>
      </c>
      <c r="L38" s="38">
        <f>+J38-K38</f>
        <v>1.8389999999999986</v>
      </c>
      <c r="M38" s="39">
        <f>+J38/K38-1</f>
        <v>2.376306710255971E-2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36.158999999999999</v>
      </c>
      <c r="H39" s="38">
        <v>62.344999999999999</v>
      </c>
      <c r="I39" s="36"/>
      <c r="J39" s="38">
        <f t="shared" si="3"/>
        <v>98.503999999999991</v>
      </c>
      <c r="K39" s="38">
        <v>96.664999999999992</v>
      </c>
      <c r="L39" s="38">
        <f>+J39-K39</f>
        <v>1.8389999999999986</v>
      </c>
      <c r="M39" s="39">
        <f>+J39/K39-1</f>
        <v>1.9024465939067925E-2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43.069000000000003</v>
      </c>
      <c r="I40" s="36"/>
      <c r="J40" s="38">
        <f t="shared" si="3"/>
        <v>43.069000000000003</v>
      </c>
      <c r="K40" s="38">
        <v>43.069000000000003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62.344999999999999</v>
      </c>
      <c r="I41" s="36"/>
      <c r="J41" s="38">
        <f t="shared" si="3"/>
        <v>62.344999999999999</v>
      </c>
      <c r="K41" s="38">
        <v>62.344999999999999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36.158999999999999</v>
      </c>
      <c r="H43" s="38">
        <f>H39</f>
        <v>62.344999999999999</v>
      </c>
      <c r="I43" s="36"/>
      <c r="J43" s="38">
        <f>G43+H43</f>
        <v>98.503999999999991</v>
      </c>
      <c r="K43" s="38">
        <v>96.664999999999992</v>
      </c>
      <c r="L43" s="38">
        <f>+J43-K43</f>
        <v>1.8389999999999986</v>
      </c>
      <c r="M43" s="39">
        <f>+J43/K43-1</f>
        <v>1.9024465939067925E-2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62.344999999999999</v>
      </c>
      <c r="I44" s="36"/>
      <c r="J44" s="38">
        <f>G44+H44</f>
        <v>62.344999999999999</v>
      </c>
      <c r="K44" s="38">
        <v>62.344999999999999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36.158999999999999</v>
      </c>
      <c r="H49" s="38">
        <v>79.135000000000005</v>
      </c>
      <c r="I49" s="36"/>
      <c r="J49" s="38">
        <f t="shared" ref="J49:J52" si="4">G49+H49</f>
        <v>115.29400000000001</v>
      </c>
      <c r="K49" s="38">
        <v>113.45500000000001</v>
      </c>
      <c r="L49" s="38">
        <f>+J49-K49</f>
        <v>1.8389999999999986</v>
      </c>
      <c r="M49" s="39">
        <f>+J49/K49-1</f>
        <v>1.6209069675201526E-2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36.158999999999999</v>
      </c>
      <c r="H50" s="38">
        <v>116.496</v>
      </c>
      <c r="I50" s="36"/>
      <c r="J50" s="38">
        <f t="shared" si="4"/>
        <v>152.655</v>
      </c>
      <c r="K50" s="38">
        <v>150.816</v>
      </c>
      <c r="L50" s="38">
        <f>+J50-K50</f>
        <v>1.8389999999999986</v>
      </c>
      <c r="M50" s="39">
        <f>+J50/K50-1</f>
        <v>1.2193666454487495E-2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79.135000000000005</v>
      </c>
      <c r="I51" s="36"/>
      <c r="J51" s="38">
        <f t="shared" si="4"/>
        <v>79.135000000000005</v>
      </c>
      <c r="K51" s="38">
        <v>79.135000000000005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116.496</v>
      </c>
      <c r="I52" s="36"/>
      <c r="J52" s="38">
        <f t="shared" si="4"/>
        <v>116.496</v>
      </c>
      <c r="K52" s="38">
        <v>116.496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36.158999999999999</v>
      </c>
      <c r="H57" s="38">
        <v>42.814999999999998</v>
      </c>
      <c r="I57" s="36"/>
      <c r="J57" s="38">
        <f>G57+H57</f>
        <v>78.97399999999999</v>
      </c>
      <c r="K57" s="38">
        <v>77.134999999999991</v>
      </c>
      <c r="L57" s="38">
        <f>+J57-K57</f>
        <v>1.8389999999999986</v>
      </c>
      <c r="M57" s="39">
        <f>+J57/K57-1</f>
        <v>2.384131717119331E-2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42.814999999999998</v>
      </c>
      <c r="I58" s="36"/>
      <c r="J58" s="38">
        <f>G58+H58</f>
        <v>42.814999999999998</v>
      </c>
      <c r="K58" s="38">
        <v>42.814999999999998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BDA1-0E92-4EA2-B55B-22BE25DB72DE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44409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44409</v>
      </c>
      <c r="K7" s="30">
        <v>44378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44.599000000000004</v>
      </c>
      <c r="H11" s="38">
        <v>80.599000000000004</v>
      </c>
      <c r="I11" s="36"/>
      <c r="J11" s="38">
        <f t="shared" ref="J11:J14" si="0">G11+H11</f>
        <v>125.19800000000001</v>
      </c>
      <c r="K11" s="38">
        <v>123.221</v>
      </c>
      <c r="L11" s="38">
        <f>+J11-K11</f>
        <v>1.9770000000000039</v>
      </c>
      <c r="M11" s="39">
        <f>+J11/K11-1</f>
        <v>1.6044343090869218E-2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44.599000000000004</v>
      </c>
      <c r="H12" s="38">
        <v>120.562</v>
      </c>
      <c r="I12" s="36"/>
      <c r="J12" s="38">
        <f t="shared" si="0"/>
        <v>165.161</v>
      </c>
      <c r="K12" s="38">
        <v>163.184</v>
      </c>
      <c r="L12" s="38">
        <f>+J12-K12</f>
        <v>1.9770000000000039</v>
      </c>
      <c r="M12" s="39">
        <f>+J12/K12-1</f>
        <v>1.211515834885768E-2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80.599000000000004</v>
      </c>
      <c r="I13" s="36"/>
      <c r="J13" s="38">
        <f t="shared" si="0"/>
        <v>80.599000000000004</v>
      </c>
      <c r="K13" s="38">
        <v>80.599000000000004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120.562</v>
      </c>
      <c r="I14" s="36"/>
      <c r="J14" s="38">
        <f t="shared" si="0"/>
        <v>120.562</v>
      </c>
      <c r="K14" s="38">
        <v>120.562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44.599000000000004</v>
      </c>
      <c r="H19" s="38">
        <v>80.599000000000004</v>
      </c>
      <c r="I19" s="36"/>
      <c r="J19" s="38">
        <f t="shared" ref="J19:J22" si="1">G19+H19</f>
        <v>125.19800000000001</v>
      </c>
      <c r="K19" s="38">
        <v>123.221</v>
      </c>
      <c r="L19" s="38">
        <f>+J19-K19</f>
        <v>1.9770000000000039</v>
      </c>
      <c r="M19" s="39">
        <f>+J19/K19-1</f>
        <v>1.6044343090869218E-2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44.599000000000004</v>
      </c>
      <c r="H20" s="38">
        <v>120.562</v>
      </c>
      <c r="I20" s="36"/>
      <c r="J20" s="38">
        <f t="shared" si="1"/>
        <v>165.161</v>
      </c>
      <c r="K20" s="38">
        <v>163.184</v>
      </c>
      <c r="L20" s="38">
        <f>+J20-K20</f>
        <v>1.9770000000000039</v>
      </c>
      <c r="M20" s="39">
        <f>+J20/K20-1</f>
        <v>1.211515834885768E-2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80.599000000000004</v>
      </c>
      <c r="I21" s="36"/>
      <c r="J21" s="38">
        <f t="shared" si="1"/>
        <v>80.599000000000004</v>
      </c>
      <c r="K21" s="38">
        <v>80.599000000000004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120.562</v>
      </c>
      <c r="I22" s="36"/>
      <c r="J22" s="38">
        <f t="shared" si="1"/>
        <v>120.562</v>
      </c>
      <c r="K22" s="38">
        <v>120.562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44.599000000000004</v>
      </c>
      <c r="H27" s="38">
        <v>80.599000000000004</v>
      </c>
      <c r="I27" s="36"/>
      <c r="J27" s="38">
        <f t="shared" ref="J27:J30" si="2">G27+H27</f>
        <v>125.19800000000001</v>
      </c>
      <c r="K27" s="38">
        <v>123.221</v>
      </c>
      <c r="L27" s="38">
        <f>+J27-K27</f>
        <v>1.9770000000000039</v>
      </c>
      <c r="M27" s="39">
        <f>+J27/K27-1</f>
        <v>1.6044343090869218E-2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44.599000000000004</v>
      </c>
      <c r="H28" s="38">
        <v>120.562</v>
      </c>
      <c r="I28" s="36"/>
      <c r="J28" s="38">
        <f t="shared" si="2"/>
        <v>165.161</v>
      </c>
      <c r="K28" s="38">
        <v>163.184</v>
      </c>
      <c r="L28" s="38">
        <f>+J28-K28</f>
        <v>1.9770000000000039</v>
      </c>
      <c r="M28" s="39">
        <f>+J28/K28-1</f>
        <v>1.211515834885768E-2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80.599000000000004</v>
      </c>
      <c r="I29" s="36"/>
      <c r="J29" s="38">
        <f t="shared" si="2"/>
        <v>80.599000000000004</v>
      </c>
      <c r="K29" s="38">
        <v>80.599000000000004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120.562</v>
      </c>
      <c r="I30" s="36"/>
      <c r="J30" s="38">
        <f t="shared" si="2"/>
        <v>120.562</v>
      </c>
      <c r="K30" s="38">
        <v>120.562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44.599000000000004</v>
      </c>
      <c r="H32" s="38">
        <f>H28</f>
        <v>120.562</v>
      </c>
      <c r="I32" s="36"/>
      <c r="J32" s="38">
        <f>G32+H32</f>
        <v>165.161</v>
      </c>
      <c r="K32" s="38">
        <v>163.184</v>
      </c>
      <c r="L32" s="38">
        <f>+J32-K32</f>
        <v>1.9770000000000039</v>
      </c>
      <c r="M32" s="39">
        <f>+J32/K32-1</f>
        <v>1.211515834885768E-2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120.562</v>
      </c>
      <c r="I33" s="36"/>
      <c r="J33" s="38">
        <f>G33+H33</f>
        <v>120.562</v>
      </c>
      <c r="K33" s="38">
        <v>120.562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44.599000000000004</v>
      </c>
      <c r="H38" s="38">
        <v>45.906999999999996</v>
      </c>
      <c r="I38" s="36"/>
      <c r="J38" s="38">
        <f t="shared" ref="J38:J41" si="3">G38+H38</f>
        <v>90.506</v>
      </c>
      <c r="K38" s="38">
        <v>88.528999999999996</v>
      </c>
      <c r="L38" s="38">
        <f>+J38-K38</f>
        <v>1.9770000000000039</v>
      </c>
      <c r="M38" s="39">
        <f>+J38/K38-1</f>
        <v>2.2331665330004968E-2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44.599000000000004</v>
      </c>
      <c r="H39" s="38">
        <v>67.573999999999998</v>
      </c>
      <c r="I39" s="36"/>
      <c r="J39" s="38">
        <f t="shared" si="3"/>
        <v>112.173</v>
      </c>
      <c r="K39" s="38">
        <v>110.196</v>
      </c>
      <c r="L39" s="38">
        <f>+J39-K39</f>
        <v>1.9770000000000039</v>
      </c>
      <c r="M39" s="39">
        <f>+J39/K39-1</f>
        <v>1.7940760100185082E-2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45.906999999999996</v>
      </c>
      <c r="I40" s="36"/>
      <c r="J40" s="38">
        <f t="shared" si="3"/>
        <v>45.906999999999996</v>
      </c>
      <c r="K40" s="38">
        <v>45.906999999999996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67.573999999999998</v>
      </c>
      <c r="I41" s="36"/>
      <c r="J41" s="38">
        <f t="shared" si="3"/>
        <v>67.573999999999998</v>
      </c>
      <c r="K41" s="38">
        <v>67.573999999999998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44.599000000000004</v>
      </c>
      <c r="H43" s="38">
        <f>H39</f>
        <v>67.573999999999998</v>
      </c>
      <c r="I43" s="36"/>
      <c r="J43" s="38">
        <f>G43+H43</f>
        <v>112.173</v>
      </c>
      <c r="K43" s="38">
        <v>110.196</v>
      </c>
      <c r="L43" s="38">
        <f>+J43-K43</f>
        <v>1.9770000000000039</v>
      </c>
      <c r="M43" s="39">
        <f>+J43/K43-1</f>
        <v>1.7940760100185082E-2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67.573999999999998</v>
      </c>
      <c r="I44" s="36"/>
      <c r="J44" s="38">
        <f>G44+H44</f>
        <v>67.573999999999998</v>
      </c>
      <c r="K44" s="38">
        <v>67.573999999999998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44.599000000000004</v>
      </c>
      <c r="H49" s="38">
        <v>80.599000000000004</v>
      </c>
      <c r="I49" s="36"/>
      <c r="J49" s="38">
        <f t="shared" ref="J49:J52" si="4">G49+H49</f>
        <v>125.19800000000001</v>
      </c>
      <c r="K49" s="38">
        <v>123.221</v>
      </c>
      <c r="L49" s="38">
        <f>+J49-K49</f>
        <v>1.9770000000000039</v>
      </c>
      <c r="M49" s="39">
        <f>+J49/K49-1</f>
        <v>1.6044343090869218E-2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44.599000000000004</v>
      </c>
      <c r="H50" s="38">
        <v>120.562</v>
      </c>
      <c r="I50" s="36"/>
      <c r="J50" s="38">
        <f t="shared" si="4"/>
        <v>165.161</v>
      </c>
      <c r="K50" s="38">
        <v>163.184</v>
      </c>
      <c r="L50" s="38">
        <f>+J50-K50</f>
        <v>1.9770000000000039</v>
      </c>
      <c r="M50" s="39">
        <f>+J50/K50-1</f>
        <v>1.211515834885768E-2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80.599000000000004</v>
      </c>
      <c r="I51" s="36"/>
      <c r="J51" s="38">
        <f t="shared" si="4"/>
        <v>80.599000000000004</v>
      </c>
      <c r="K51" s="38">
        <v>80.599000000000004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120.562</v>
      </c>
      <c r="I52" s="36"/>
      <c r="J52" s="38">
        <f t="shared" si="4"/>
        <v>120.562</v>
      </c>
      <c r="K52" s="38">
        <v>120.562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44.599000000000004</v>
      </c>
      <c r="H57" s="38">
        <v>44.475999999999999</v>
      </c>
      <c r="I57" s="36"/>
      <c r="J57" s="38">
        <f>G57+H57</f>
        <v>89.075000000000003</v>
      </c>
      <c r="K57" s="38">
        <v>87.097999999999999</v>
      </c>
      <c r="L57" s="38">
        <f>+J57-K57</f>
        <v>1.9770000000000039</v>
      </c>
      <c r="M57" s="39">
        <f>+J57/K57-1</f>
        <v>2.2698569427541448E-2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70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69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69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69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69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C1C5-38BD-4760-9FDE-B42FA7F583A9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44440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44440</v>
      </c>
      <c r="K7" s="30">
        <v>44409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44.425000000000004</v>
      </c>
      <c r="H11" s="38">
        <v>80.599000000000004</v>
      </c>
      <c r="I11" s="36"/>
      <c r="J11" s="38">
        <f t="shared" ref="J11:J14" si="0">G11+H11</f>
        <v>125.024</v>
      </c>
      <c r="K11" s="38">
        <v>125.19800000000001</v>
      </c>
      <c r="L11" s="38">
        <f>+J11-K11</f>
        <v>-0.17400000000000659</v>
      </c>
      <c r="M11" s="39">
        <f>+J11/K11-1</f>
        <v>-1.3897985590825002E-3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44.425000000000004</v>
      </c>
      <c r="H12" s="38">
        <v>120.562</v>
      </c>
      <c r="I12" s="36"/>
      <c r="J12" s="38">
        <f t="shared" si="0"/>
        <v>164.98699999999999</v>
      </c>
      <c r="K12" s="38">
        <v>165.161</v>
      </c>
      <c r="L12" s="38">
        <f>+J12-K12</f>
        <v>-0.17400000000000659</v>
      </c>
      <c r="M12" s="39">
        <f>+J12/K12-1</f>
        <v>-1.053517476886201E-3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80.599000000000004</v>
      </c>
      <c r="I13" s="36"/>
      <c r="J13" s="38">
        <f t="shared" si="0"/>
        <v>80.599000000000004</v>
      </c>
      <c r="K13" s="38">
        <v>80.599000000000004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120.562</v>
      </c>
      <c r="I14" s="36"/>
      <c r="J14" s="38">
        <f t="shared" si="0"/>
        <v>120.562</v>
      </c>
      <c r="K14" s="38">
        <v>120.562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44.425000000000004</v>
      </c>
      <c r="H19" s="38">
        <v>80.599000000000004</v>
      </c>
      <c r="I19" s="36"/>
      <c r="J19" s="38">
        <f t="shared" ref="J19:J22" si="1">G19+H19</f>
        <v>125.024</v>
      </c>
      <c r="K19" s="38">
        <v>125.19800000000001</v>
      </c>
      <c r="L19" s="38">
        <f>+J19-K19</f>
        <v>-0.17400000000000659</v>
      </c>
      <c r="M19" s="39">
        <f>+J19/K19-1</f>
        <v>-1.3897985590825002E-3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44.425000000000004</v>
      </c>
      <c r="H20" s="38">
        <v>120.562</v>
      </c>
      <c r="I20" s="36"/>
      <c r="J20" s="38">
        <f t="shared" si="1"/>
        <v>164.98699999999999</v>
      </c>
      <c r="K20" s="38">
        <v>165.161</v>
      </c>
      <c r="L20" s="38">
        <f>+J20-K20</f>
        <v>-0.17400000000000659</v>
      </c>
      <c r="M20" s="39">
        <f>+J20/K20-1</f>
        <v>-1.053517476886201E-3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80.599000000000004</v>
      </c>
      <c r="I21" s="36"/>
      <c r="J21" s="38">
        <f t="shared" si="1"/>
        <v>80.599000000000004</v>
      </c>
      <c r="K21" s="38">
        <v>80.599000000000004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120.562</v>
      </c>
      <c r="I22" s="36"/>
      <c r="J22" s="38">
        <f t="shared" si="1"/>
        <v>120.562</v>
      </c>
      <c r="K22" s="38">
        <v>120.562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44.425000000000004</v>
      </c>
      <c r="H27" s="38">
        <v>80.599000000000004</v>
      </c>
      <c r="I27" s="36"/>
      <c r="J27" s="38">
        <f t="shared" ref="J27:J30" si="2">G27+H27</f>
        <v>125.024</v>
      </c>
      <c r="K27" s="38">
        <v>125.19800000000001</v>
      </c>
      <c r="L27" s="38">
        <f>+J27-K27</f>
        <v>-0.17400000000000659</v>
      </c>
      <c r="M27" s="39">
        <f>+J27/K27-1</f>
        <v>-1.3897985590825002E-3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44.425000000000004</v>
      </c>
      <c r="H28" s="38">
        <v>120.562</v>
      </c>
      <c r="I28" s="36"/>
      <c r="J28" s="38">
        <f t="shared" si="2"/>
        <v>164.98699999999999</v>
      </c>
      <c r="K28" s="38">
        <v>165.161</v>
      </c>
      <c r="L28" s="38">
        <f>+J28-K28</f>
        <v>-0.17400000000000659</v>
      </c>
      <c r="M28" s="39">
        <f>+J28/K28-1</f>
        <v>-1.053517476886201E-3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80.599000000000004</v>
      </c>
      <c r="I29" s="36"/>
      <c r="J29" s="38">
        <f t="shared" si="2"/>
        <v>80.599000000000004</v>
      </c>
      <c r="K29" s="38">
        <v>80.599000000000004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120.562</v>
      </c>
      <c r="I30" s="36"/>
      <c r="J30" s="38">
        <f t="shared" si="2"/>
        <v>120.562</v>
      </c>
      <c r="K30" s="38">
        <v>120.562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44.425000000000004</v>
      </c>
      <c r="H32" s="38">
        <f>H28</f>
        <v>120.562</v>
      </c>
      <c r="I32" s="36"/>
      <c r="J32" s="38">
        <f>G32+H32</f>
        <v>164.98699999999999</v>
      </c>
      <c r="K32" s="38">
        <v>165.161</v>
      </c>
      <c r="L32" s="38">
        <f>+J32-K32</f>
        <v>-0.17400000000000659</v>
      </c>
      <c r="M32" s="39">
        <f>+J32/K32-1</f>
        <v>-1.053517476886201E-3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120.562</v>
      </c>
      <c r="I33" s="36"/>
      <c r="J33" s="38">
        <f>G33+H33</f>
        <v>120.562</v>
      </c>
      <c r="K33" s="38">
        <v>120.562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44.425000000000004</v>
      </c>
      <c r="H38" s="38">
        <v>45.906999999999996</v>
      </c>
      <c r="I38" s="36"/>
      <c r="J38" s="38">
        <f t="shared" ref="J38:J41" si="3">G38+H38</f>
        <v>90.331999999999994</v>
      </c>
      <c r="K38" s="38">
        <v>90.506</v>
      </c>
      <c r="L38" s="38">
        <f>+J38-K38</f>
        <v>-0.17400000000000659</v>
      </c>
      <c r="M38" s="39">
        <f>+J38/K38-1</f>
        <v>-1.9225244735155966E-3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44.425000000000004</v>
      </c>
      <c r="H39" s="38">
        <v>67.573999999999998</v>
      </c>
      <c r="I39" s="36"/>
      <c r="J39" s="38">
        <f t="shared" si="3"/>
        <v>111.999</v>
      </c>
      <c r="K39" s="38">
        <v>112.173</v>
      </c>
      <c r="L39" s="38">
        <f>+J39-K39</f>
        <v>-0.17400000000000659</v>
      </c>
      <c r="M39" s="39">
        <f>+J39/K39-1</f>
        <v>-1.5511754165441483E-3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45.906999999999996</v>
      </c>
      <c r="I40" s="36"/>
      <c r="J40" s="38">
        <f t="shared" si="3"/>
        <v>45.906999999999996</v>
      </c>
      <c r="K40" s="38">
        <v>45.906999999999996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67.573999999999998</v>
      </c>
      <c r="I41" s="36"/>
      <c r="J41" s="38">
        <f t="shared" si="3"/>
        <v>67.573999999999998</v>
      </c>
      <c r="K41" s="38">
        <v>67.573999999999998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44.425000000000004</v>
      </c>
      <c r="H43" s="38">
        <f>H39</f>
        <v>67.573999999999998</v>
      </c>
      <c r="I43" s="36"/>
      <c r="J43" s="38">
        <f>G43+H43</f>
        <v>111.999</v>
      </c>
      <c r="K43" s="38">
        <v>112.173</v>
      </c>
      <c r="L43" s="38">
        <f>+J43-K43</f>
        <v>-0.17400000000000659</v>
      </c>
      <c r="M43" s="39">
        <f>+J43/K43-1</f>
        <v>-1.5511754165441483E-3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67.573999999999998</v>
      </c>
      <c r="I44" s="36"/>
      <c r="J44" s="38">
        <f>G44+H44</f>
        <v>67.573999999999998</v>
      </c>
      <c r="K44" s="38">
        <v>67.573999999999998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44.425000000000004</v>
      </c>
      <c r="H49" s="38">
        <v>80.599000000000004</v>
      </c>
      <c r="I49" s="36"/>
      <c r="J49" s="38">
        <f t="shared" ref="J49:J52" si="4">G49+H49</f>
        <v>125.024</v>
      </c>
      <c r="K49" s="38">
        <v>125.19800000000001</v>
      </c>
      <c r="L49" s="38">
        <f>+J49-K49</f>
        <v>-0.17400000000000659</v>
      </c>
      <c r="M49" s="39">
        <f>+J49/K49-1</f>
        <v>-1.3897985590825002E-3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44.425000000000004</v>
      </c>
      <c r="H50" s="38">
        <v>120.562</v>
      </c>
      <c r="I50" s="36"/>
      <c r="J50" s="38">
        <f t="shared" si="4"/>
        <v>164.98699999999999</v>
      </c>
      <c r="K50" s="38">
        <v>165.161</v>
      </c>
      <c r="L50" s="38">
        <f>+J50-K50</f>
        <v>-0.17400000000000659</v>
      </c>
      <c r="M50" s="39">
        <f>+J50/K50-1</f>
        <v>-1.053517476886201E-3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80.599000000000004</v>
      </c>
      <c r="I51" s="36"/>
      <c r="J51" s="38">
        <f t="shared" si="4"/>
        <v>80.599000000000004</v>
      </c>
      <c r="K51" s="38">
        <v>80.599000000000004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120.562</v>
      </c>
      <c r="I52" s="36"/>
      <c r="J52" s="38">
        <f t="shared" si="4"/>
        <v>120.562</v>
      </c>
      <c r="K52" s="38">
        <v>120.562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44.425000000000004</v>
      </c>
      <c r="H57" s="38">
        <v>44.475999999999999</v>
      </c>
      <c r="I57" s="36"/>
      <c r="J57" s="38">
        <f>G57+H57</f>
        <v>88.90100000000001</v>
      </c>
      <c r="K57" s="38">
        <v>89.075000000000003</v>
      </c>
      <c r="L57" s="38">
        <f>+J57-K57</f>
        <v>-0.17399999999999238</v>
      </c>
      <c r="M57" s="39">
        <f>+J57/K57-1</f>
        <v>-1.9534100477125449E-3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70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70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69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69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69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69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70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70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70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A727-8977-4A56-9579-7EA1D99F2002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44470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44470</v>
      </c>
      <c r="K7" s="30">
        <v>44440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57.580000000000005</v>
      </c>
      <c r="H11" s="38">
        <v>76.790000000000006</v>
      </c>
      <c r="I11" s="36"/>
      <c r="J11" s="38">
        <f t="shared" ref="J11:J14" si="0">G11+H11</f>
        <v>134.37</v>
      </c>
      <c r="K11" s="38">
        <v>125.024</v>
      </c>
      <c r="L11" s="38">
        <f>+J11-K11</f>
        <v>9.3460000000000036</v>
      </c>
      <c r="M11" s="39">
        <f>+J11/K11-1</f>
        <v>7.4753647299718562E-2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57.580000000000005</v>
      </c>
      <c r="H12" s="38">
        <v>116.18</v>
      </c>
      <c r="I12" s="36"/>
      <c r="J12" s="38">
        <f t="shared" si="0"/>
        <v>173.76000000000002</v>
      </c>
      <c r="K12" s="38">
        <v>164.98699999999999</v>
      </c>
      <c r="L12" s="38">
        <f>+J12-K12</f>
        <v>8.7730000000000246</v>
      </c>
      <c r="M12" s="39">
        <f>+J12/K12-1</f>
        <v>5.3173886427415606E-2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76.790000000000006</v>
      </c>
      <c r="I13" s="36"/>
      <c r="J13" s="38">
        <f t="shared" si="0"/>
        <v>76.790000000000006</v>
      </c>
      <c r="K13" s="38">
        <v>80.599000000000004</v>
      </c>
      <c r="L13" s="38">
        <f>+J13-K13</f>
        <v>-3.8089999999999975</v>
      </c>
      <c r="M13" s="39">
        <f>+J13/K13-1</f>
        <v>-4.7258650851747519E-2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116.18</v>
      </c>
      <c r="I14" s="36"/>
      <c r="J14" s="38">
        <f t="shared" si="0"/>
        <v>116.18</v>
      </c>
      <c r="K14" s="38">
        <v>120.562</v>
      </c>
      <c r="L14" s="38">
        <f>+J14-K14</f>
        <v>-4.3819999999999908</v>
      </c>
      <c r="M14" s="39">
        <f>+J14/K14-1</f>
        <v>-3.6346444153215751E-2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57.580000000000005</v>
      </c>
      <c r="H19" s="38">
        <v>76.790000000000006</v>
      </c>
      <c r="I19" s="36"/>
      <c r="J19" s="38">
        <f t="shared" ref="J19:J22" si="1">G19+H19</f>
        <v>134.37</v>
      </c>
      <c r="K19" s="38">
        <v>125.024</v>
      </c>
      <c r="L19" s="38">
        <f>+J19-K19</f>
        <v>9.3460000000000036</v>
      </c>
      <c r="M19" s="39">
        <f>+J19/K19-1</f>
        <v>7.4753647299718562E-2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57.580000000000005</v>
      </c>
      <c r="H20" s="38">
        <v>116.18</v>
      </c>
      <c r="I20" s="36"/>
      <c r="J20" s="38">
        <f t="shared" si="1"/>
        <v>173.76000000000002</v>
      </c>
      <c r="K20" s="38">
        <v>164.98699999999999</v>
      </c>
      <c r="L20" s="38">
        <f>+J20-K20</f>
        <v>8.7730000000000246</v>
      </c>
      <c r="M20" s="39">
        <f>+J20/K20-1</f>
        <v>5.3173886427415606E-2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76.790000000000006</v>
      </c>
      <c r="I21" s="36"/>
      <c r="J21" s="38">
        <f t="shared" si="1"/>
        <v>76.790000000000006</v>
      </c>
      <c r="K21" s="38">
        <v>80.599000000000004</v>
      </c>
      <c r="L21" s="38">
        <f>+J21-K21</f>
        <v>-3.8089999999999975</v>
      </c>
      <c r="M21" s="39">
        <f>+J21/K21-1</f>
        <v>-4.7258650851747519E-2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116.18</v>
      </c>
      <c r="I22" s="36"/>
      <c r="J22" s="38">
        <f t="shared" si="1"/>
        <v>116.18</v>
      </c>
      <c r="K22" s="38">
        <v>120.562</v>
      </c>
      <c r="L22" s="38">
        <f>+J22-K22</f>
        <v>-4.3819999999999908</v>
      </c>
      <c r="M22" s="39">
        <f>+J22/K22-1</f>
        <v>-3.6346444153215751E-2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57.580000000000005</v>
      </c>
      <c r="H27" s="38">
        <v>76.790000000000006</v>
      </c>
      <c r="I27" s="36"/>
      <c r="J27" s="38">
        <f t="shared" ref="J27:J30" si="2">G27+H27</f>
        <v>134.37</v>
      </c>
      <c r="K27" s="38">
        <v>125.024</v>
      </c>
      <c r="L27" s="38">
        <f>+J27-K27</f>
        <v>9.3460000000000036</v>
      </c>
      <c r="M27" s="39">
        <f>+J27/K27-1</f>
        <v>7.4753647299718562E-2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57.580000000000005</v>
      </c>
      <c r="H28" s="38">
        <v>116.18</v>
      </c>
      <c r="I28" s="36"/>
      <c r="J28" s="38">
        <f t="shared" si="2"/>
        <v>173.76000000000002</v>
      </c>
      <c r="K28" s="38">
        <v>164.98699999999999</v>
      </c>
      <c r="L28" s="38">
        <f>+J28-K28</f>
        <v>8.7730000000000246</v>
      </c>
      <c r="M28" s="39">
        <f>+J28/K28-1</f>
        <v>5.3173886427415606E-2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76.790000000000006</v>
      </c>
      <c r="I29" s="36"/>
      <c r="J29" s="38">
        <f t="shared" si="2"/>
        <v>76.790000000000006</v>
      </c>
      <c r="K29" s="38">
        <v>80.599000000000004</v>
      </c>
      <c r="L29" s="38">
        <f>+J29-K29</f>
        <v>-3.8089999999999975</v>
      </c>
      <c r="M29" s="39">
        <f>+J29/K29-1</f>
        <v>-4.7258650851747519E-2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116.18</v>
      </c>
      <c r="I30" s="36"/>
      <c r="J30" s="38">
        <f t="shared" si="2"/>
        <v>116.18</v>
      </c>
      <c r="K30" s="38">
        <v>120.562</v>
      </c>
      <c r="L30" s="38">
        <f>+J30-K30</f>
        <v>-4.3819999999999908</v>
      </c>
      <c r="M30" s="39">
        <f>+J30/K30-1</f>
        <v>-3.6346444153215751E-2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57.580000000000005</v>
      </c>
      <c r="H32" s="38">
        <f>H28</f>
        <v>116.18</v>
      </c>
      <c r="I32" s="36"/>
      <c r="J32" s="38">
        <f>G32+H32</f>
        <v>173.76000000000002</v>
      </c>
      <c r="K32" s="38">
        <v>164.98699999999999</v>
      </c>
      <c r="L32" s="38">
        <f>+J32-K32</f>
        <v>8.7730000000000246</v>
      </c>
      <c r="M32" s="39">
        <f>+J32/K32-1</f>
        <v>5.3173886427415606E-2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116.18</v>
      </c>
      <c r="I33" s="36"/>
      <c r="J33" s="38">
        <f>G33+H33</f>
        <v>116.18</v>
      </c>
      <c r="K33" s="38">
        <v>120.562</v>
      </c>
      <c r="L33" s="38">
        <f>+J33-K33</f>
        <v>-4.3819999999999908</v>
      </c>
      <c r="M33" s="39">
        <f>+J33/K33-1</f>
        <v>-3.6346444153215751E-2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57.580000000000005</v>
      </c>
      <c r="H38" s="38">
        <v>45.796999999999997</v>
      </c>
      <c r="I38" s="36"/>
      <c r="J38" s="38">
        <f t="shared" ref="J38:J41" si="3">G38+H38</f>
        <v>103.37700000000001</v>
      </c>
      <c r="K38" s="38">
        <v>90.331999999999994</v>
      </c>
      <c r="L38" s="38">
        <f>+J38-K38</f>
        <v>13.045000000000016</v>
      </c>
      <c r="M38" s="39">
        <f>+J38/K38-1</f>
        <v>0.14441172563432692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57.580000000000005</v>
      </c>
      <c r="H39" s="38">
        <v>68.225999999999999</v>
      </c>
      <c r="I39" s="36"/>
      <c r="J39" s="38">
        <f t="shared" si="3"/>
        <v>125.80600000000001</v>
      </c>
      <c r="K39" s="38">
        <v>111.999</v>
      </c>
      <c r="L39" s="38">
        <f>+J39-K39</f>
        <v>13.807000000000016</v>
      </c>
      <c r="M39" s="39">
        <f>+J39/K39-1</f>
        <v>0.12327788640970017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45.796999999999997</v>
      </c>
      <c r="I40" s="36"/>
      <c r="J40" s="38">
        <f t="shared" si="3"/>
        <v>45.796999999999997</v>
      </c>
      <c r="K40" s="38">
        <v>45.906999999999996</v>
      </c>
      <c r="L40" s="38">
        <f>+J40-K40</f>
        <v>-0.10999999999999943</v>
      </c>
      <c r="M40" s="39">
        <f>+J40/K40-1</f>
        <v>-2.3961487354869915E-3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68.225999999999999</v>
      </c>
      <c r="I41" s="36"/>
      <c r="J41" s="38">
        <f t="shared" si="3"/>
        <v>68.225999999999999</v>
      </c>
      <c r="K41" s="38">
        <v>67.573999999999998</v>
      </c>
      <c r="L41" s="38">
        <f>+J41-K41</f>
        <v>0.65200000000000102</v>
      </c>
      <c r="M41" s="39">
        <f>+J41/K41-1</f>
        <v>9.6486814455263303E-3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57.580000000000005</v>
      </c>
      <c r="H43" s="38">
        <f>H39</f>
        <v>68.225999999999999</v>
      </c>
      <c r="I43" s="36"/>
      <c r="J43" s="38">
        <f>G43+H43</f>
        <v>125.80600000000001</v>
      </c>
      <c r="K43" s="38">
        <v>111.999</v>
      </c>
      <c r="L43" s="38">
        <f>+J43-K43</f>
        <v>13.807000000000016</v>
      </c>
      <c r="M43" s="39">
        <f>+J43/K43-1</f>
        <v>0.12327788640970017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68.225999999999999</v>
      </c>
      <c r="I44" s="36"/>
      <c r="J44" s="38">
        <f>G44+H44</f>
        <v>68.225999999999999</v>
      </c>
      <c r="K44" s="38">
        <v>67.573999999999998</v>
      </c>
      <c r="L44" s="38">
        <f>+J44-K44</f>
        <v>0.65200000000000102</v>
      </c>
      <c r="M44" s="39">
        <f>+J44/K44-1</f>
        <v>9.6486814455263303E-3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57.580000000000005</v>
      </c>
      <c r="H49" s="38">
        <v>76.790000000000006</v>
      </c>
      <c r="I49" s="36"/>
      <c r="J49" s="38">
        <f t="shared" ref="J49:J52" si="4">G49+H49</f>
        <v>134.37</v>
      </c>
      <c r="K49" s="38">
        <v>125.024</v>
      </c>
      <c r="L49" s="38">
        <f>+J49-K49</f>
        <v>9.3460000000000036</v>
      </c>
      <c r="M49" s="39">
        <f>+J49/K49-1</f>
        <v>7.4753647299718562E-2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57.580000000000005</v>
      </c>
      <c r="H50" s="38">
        <v>116.18</v>
      </c>
      <c r="I50" s="36"/>
      <c r="J50" s="38">
        <f t="shared" si="4"/>
        <v>173.76000000000002</v>
      </c>
      <c r="K50" s="38">
        <v>164.98699999999999</v>
      </c>
      <c r="L50" s="38">
        <f>+J50-K50</f>
        <v>8.7730000000000246</v>
      </c>
      <c r="M50" s="39">
        <f>+J50/K50-1</f>
        <v>5.3173886427415606E-2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76.790000000000006</v>
      </c>
      <c r="I51" s="36"/>
      <c r="J51" s="38">
        <f t="shared" si="4"/>
        <v>76.790000000000006</v>
      </c>
      <c r="K51" s="38">
        <v>80.599000000000004</v>
      </c>
      <c r="L51" s="38">
        <f>+J51-K51</f>
        <v>-3.8089999999999975</v>
      </c>
      <c r="M51" s="39">
        <f>+J51/K51-1</f>
        <v>-4.7258650851747519E-2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116.18</v>
      </c>
      <c r="I52" s="36"/>
      <c r="J52" s="38">
        <f t="shared" si="4"/>
        <v>116.18</v>
      </c>
      <c r="K52" s="38">
        <v>120.562</v>
      </c>
      <c r="L52" s="38">
        <f>+J52-K52</f>
        <v>-4.3819999999999908</v>
      </c>
      <c r="M52" s="39">
        <f>+J52/K52-1</f>
        <v>-3.6346444153215751E-2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57.580000000000005</v>
      </c>
      <c r="H57" s="38">
        <v>43.095999999999997</v>
      </c>
      <c r="I57" s="36"/>
      <c r="J57" s="38">
        <f>G57+H57</f>
        <v>100.676</v>
      </c>
      <c r="K57" s="38">
        <v>88.90100000000001</v>
      </c>
      <c r="L57" s="38">
        <f>+J57-K57</f>
        <v>11.774999999999991</v>
      </c>
      <c r="M57" s="39">
        <f>+J57/K57-1</f>
        <v>0.13245070359163558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43.095999999999997</v>
      </c>
      <c r="I58" s="36"/>
      <c r="J58" s="38">
        <f>G58+H58</f>
        <v>43.095999999999997</v>
      </c>
      <c r="K58" s="38">
        <v>44.475999999999999</v>
      </c>
      <c r="L58" s="38">
        <f>+J58-K58</f>
        <v>-1.3800000000000026</v>
      </c>
      <c r="M58" s="39">
        <f>+J58/K58-1</f>
        <v>-3.1027970141199845E-2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70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70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69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69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69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69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70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70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70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73AA-878A-47C4-BD74-DF179D1780A7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44501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44501</v>
      </c>
      <c r="K7" s="30">
        <v>44470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63.798999999999999</v>
      </c>
      <c r="H11" s="38">
        <v>76.790000000000006</v>
      </c>
      <c r="I11" s="36"/>
      <c r="J11" s="38">
        <f t="shared" ref="J11:J14" si="0">G11+H11</f>
        <v>140.589</v>
      </c>
      <c r="K11" s="38">
        <v>134.37</v>
      </c>
      <c r="L11" s="38">
        <f>+J11-K11</f>
        <v>6.2189999999999941</v>
      </c>
      <c r="M11" s="39">
        <f>+J11/K11-1</f>
        <v>4.6282652377762856E-2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63.798999999999999</v>
      </c>
      <c r="H12" s="38">
        <v>116.18</v>
      </c>
      <c r="I12" s="36"/>
      <c r="J12" s="38">
        <f t="shared" si="0"/>
        <v>179.97900000000001</v>
      </c>
      <c r="K12" s="38">
        <v>173.76000000000002</v>
      </c>
      <c r="L12" s="38">
        <f>+J12-K12</f>
        <v>6.2189999999999941</v>
      </c>
      <c r="M12" s="39">
        <f>+J12/K12-1</f>
        <v>3.5790745856353556E-2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76.790000000000006</v>
      </c>
      <c r="I13" s="36"/>
      <c r="J13" s="38">
        <f t="shared" si="0"/>
        <v>76.790000000000006</v>
      </c>
      <c r="K13" s="38">
        <v>76.790000000000006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116.18</v>
      </c>
      <c r="I14" s="36"/>
      <c r="J14" s="38">
        <f t="shared" si="0"/>
        <v>116.18</v>
      </c>
      <c r="K14" s="38">
        <v>116.18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63.798999999999999</v>
      </c>
      <c r="H19" s="38">
        <v>76.790000000000006</v>
      </c>
      <c r="I19" s="36"/>
      <c r="J19" s="38">
        <f t="shared" ref="J19:J22" si="1">G19+H19</f>
        <v>140.589</v>
      </c>
      <c r="K19" s="38">
        <v>134.37</v>
      </c>
      <c r="L19" s="38">
        <f>+J19-K19</f>
        <v>6.2189999999999941</v>
      </c>
      <c r="M19" s="39">
        <f>+J19/K19-1</f>
        <v>4.6282652377762856E-2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63.798999999999999</v>
      </c>
      <c r="H20" s="38">
        <v>116.18</v>
      </c>
      <c r="I20" s="36"/>
      <c r="J20" s="38">
        <f t="shared" si="1"/>
        <v>179.97900000000001</v>
      </c>
      <c r="K20" s="38">
        <v>173.76000000000002</v>
      </c>
      <c r="L20" s="38">
        <f>+J20-K20</f>
        <v>6.2189999999999941</v>
      </c>
      <c r="M20" s="39">
        <f>+J20/K20-1</f>
        <v>3.5790745856353556E-2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76.790000000000006</v>
      </c>
      <c r="I21" s="36"/>
      <c r="J21" s="38">
        <f t="shared" si="1"/>
        <v>76.790000000000006</v>
      </c>
      <c r="K21" s="38">
        <v>76.790000000000006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116.18</v>
      </c>
      <c r="I22" s="36"/>
      <c r="J22" s="38">
        <f t="shared" si="1"/>
        <v>116.18</v>
      </c>
      <c r="K22" s="38">
        <v>116.18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63.798999999999999</v>
      </c>
      <c r="H27" s="38">
        <v>76.790000000000006</v>
      </c>
      <c r="I27" s="36"/>
      <c r="J27" s="38">
        <f t="shared" ref="J27:J30" si="2">G27+H27</f>
        <v>140.589</v>
      </c>
      <c r="K27" s="38">
        <v>134.37</v>
      </c>
      <c r="L27" s="38">
        <f>+J27-K27</f>
        <v>6.2189999999999941</v>
      </c>
      <c r="M27" s="39">
        <f>+J27/K27-1</f>
        <v>4.6282652377762856E-2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63.798999999999999</v>
      </c>
      <c r="H28" s="38">
        <v>116.18</v>
      </c>
      <c r="I28" s="36"/>
      <c r="J28" s="38">
        <f t="shared" si="2"/>
        <v>179.97900000000001</v>
      </c>
      <c r="K28" s="38">
        <v>173.76000000000002</v>
      </c>
      <c r="L28" s="38">
        <f>+J28-K28</f>
        <v>6.2189999999999941</v>
      </c>
      <c r="M28" s="39">
        <f>+J28/K28-1</f>
        <v>3.5790745856353556E-2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76.790000000000006</v>
      </c>
      <c r="I29" s="36"/>
      <c r="J29" s="38">
        <f t="shared" si="2"/>
        <v>76.790000000000006</v>
      </c>
      <c r="K29" s="38">
        <v>76.790000000000006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116.18</v>
      </c>
      <c r="I30" s="36"/>
      <c r="J30" s="38">
        <f t="shared" si="2"/>
        <v>116.18</v>
      </c>
      <c r="K30" s="38">
        <v>116.18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63.798999999999999</v>
      </c>
      <c r="H32" s="38">
        <f>H28</f>
        <v>116.18</v>
      </c>
      <c r="I32" s="36"/>
      <c r="J32" s="38">
        <f>G32+H32</f>
        <v>179.97900000000001</v>
      </c>
      <c r="K32" s="38">
        <v>173.76000000000002</v>
      </c>
      <c r="L32" s="38">
        <f>+J32-K32</f>
        <v>6.2189999999999941</v>
      </c>
      <c r="M32" s="39">
        <f>+J32/K32-1</f>
        <v>3.5790745856353556E-2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116.18</v>
      </c>
      <c r="I33" s="36"/>
      <c r="J33" s="38">
        <f>G33+H33</f>
        <v>116.18</v>
      </c>
      <c r="K33" s="38">
        <v>116.18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63.798999999999999</v>
      </c>
      <c r="H38" s="38">
        <v>45.796999999999997</v>
      </c>
      <c r="I38" s="36"/>
      <c r="J38" s="38">
        <f t="shared" ref="J38:J41" si="3">G38+H38</f>
        <v>109.596</v>
      </c>
      <c r="K38" s="38">
        <v>103.37700000000001</v>
      </c>
      <c r="L38" s="38">
        <f>+J38-K38</f>
        <v>6.2189999999999941</v>
      </c>
      <c r="M38" s="39">
        <f>+J38/K38-1</f>
        <v>6.0158449171479056E-2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63.798999999999999</v>
      </c>
      <c r="H39" s="38">
        <v>68.225999999999999</v>
      </c>
      <c r="I39" s="36"/>
      <c r="J39" s="38">
        <f t="shared" si="3"/>
        <v>132.02500000000001</v>
      </c>
      <c r="K39" s="38">
        <v>125.80600000000001</v>
      </c>
      <c r="L39" s="38">
        <f>+J39-K39</f>
        <v>6.2189999999999941</v>
      </c>
      <c r="M39" s="39">
        <f>+J39/K39-1</f>
        <v>4.9433254375784941E-2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45.796999999999997</v>
      </c>
      <c r="I40" s="36"/>
      <c r="J40" s="38">
        <f t="shared" si="3"/>
        <v>45.796999999999997</v>
      </c>
      <c r="K40" s="38">
        <v>45.796999999999997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68.225999999999999</v>
      </c>
      <c r="I41" s="36"/>
      <c r="J41" s="38">
        <f t="shared" si="3"/>
        <v>68.225999999999999</v>
      </c>
      <c r="K41" s="38">
        <v>68.225999999999999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63.798999999999999</v>
      </c>
      <c r="H43" s="38">
        <f>H39</f>
        <v>68.225999999999999</v>
      </c>
      <c r="I43" s="36"/>
      <c r="J43" s="38">
        <f>G43+H43</f>
        <v>132.02500000000001</v>
      </c>
      <c r="K43" s="38">
        <v>125.80600000000001</v>
      </c>
      <c r="L43" s="38">
        <f>+J43-K43</f>
        <v>6.2189999999999941</v>
      </c>
      <c r="M43" s="39">
        <f>+J43/K43-1</f>
        <v>4.9433254375784941E-2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68.225999999999999</v>
      </c>
      <c r="I44" s="36"/>
      <c r="J44" s="38">
        <f>G44+H44</f>
        <v>68.225999999999999</v>
      </c>
      <c r="K44" s="38">
        <v>68.225999999999999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63.798999999999999</v>
      </c>
      <c r="H49" s="38">
        <v>76.790000000000006</v>
      </c>
      <c r="I49" s="36"/>
      <c r="J49" s="38">
        <f t="shared" ref="J49:J52" si="4">G49+H49</f>
        <v>140.589</v>
      </c>
      <c r="K49" s="38">
        <v>134.37</v>
      </c>
      <c r="L49" s="38">
        <f>+J49-K49</f>
        <v>6.2189999999999941</v>
      </c>
      <c r="M49" s="39">
        <f>+J49/K49-1</f>
        <v>4.6282652377762856E-2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63.798999999999999</v>
      </c>
      <c r="H50" s="38">
        <v>116.18</v>
      </c>
      <c r="I50" s="36"/>
      <c r="J50" s="38">
        <f t="shared" si="4"/>
        <v>179.97900000000001</v>
      </c>
      <c r="K50" s="38">
        <v>173.76000000000002</v>
      </c>
      <c r="L50" s="38">
        <f>+J50-K50</f>
        <v>6.2189999999999941</v>
      </c>
      <c r="M50" s="39">
        <f>+J50/K50-1</f>
        <v>3.5790745856353556E-2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76.790000000000006</v>
      </c>
      <c r="I51" s="36"/>
      <c r="J51" s="38">
        <f t="shared" si="4"/>
        <v>76.790000000000006</v>
      </c>
      <c r="K51" s="38">
        <v>76.790000000000006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116.18</v>
      </c>
      <c r="I52" s="36"/>
      <c r="J52" s="38">
        <f t="shared" si="4"/>
        <v>116.18</v>
      </c>
      <c r="K52" s="38">
        <v>116.18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63.798999999999999</v>
      </c>
      <c r="H57" s="38">
        <v>43.095999999999997</v>
      </c>
      <c r="I57" s="36"/>
      <c r="J57" s="38">
        <f>G57+H57</f>
        <v>106.895</v>
      </c>
      <c r="K57" s="38">
        <v>100.676</v>
      </c>
      <c r="L57" s="38">
        <f>+J57-K57</f>
        <v>6.2189999999999941</v>
      </c>
      <c r="M57" s="39">
        <f>+J57/K57-1</f>
        <v>6.1772418451269351E-2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43.095999999999997</v>
      </c>
      <c r="I58" s="36"/>
      <c r="J58" s="38">
        <f>G58+H58</f>
        <v>43.095999999999997</v>
      </c>
      <c r="K58" s="38">
        <v>43.095999999999997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70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70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69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69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69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69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70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70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70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3C01-2C3F-4E16-B9C1-A6D031F297A1}">
  <sheetPr>
    <pageSetUpPr fitToPage="1"/>
  </sheetPr>
  <dimension ref="A1:S70"/>
  <sheetViews>
    <sheetView tabSelected="1"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44531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44531</v>
      </c>
      <c r="K7" s="30">
        <v>44501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65.129000000000005</v>
      </c>
      <c r="H11" s="38">
        <v>76.790000000000006</v>
      </c>
      <c r="I11" s="36"/>
      <c r="J11" s="38">
        <f t="shared" ref="J11:J14" si="0">G11+H11</f>
        <v>141.91900000000001</v>
      </c>
      <c r="K11" s="38">
        <v>140.589</v>
      </c>
      <c r="L11" s="38">
        <f>+J11-K11</f>
        <v>1.3300000000000125</v>
      </c>
      <c r="M11" s="39">
        <f>+J11/K11-1</f>
        <v>9.4601995888725643E-3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65.129000000000005</v>
      </c>
      <c r="H12" s="38">
        <v>116.18</v>
      </c>
      <c r="I12" s="36"/>
      <c r="J12" s="38">
        <f t="shared" si="0"/>
        <v>181.30900000000003</v>
      </c>
      <c r="K12" s="38">
        <v>179.97900000000001</v>
      </c>
      <c r="L12" s="38">
        <f>+J12-K12</f>
        <v>1.3300000000000125</v>
      </c>
      <c r="M12" s="39">
        <f>+J12/K12-1</f>
        <v>7.3897510265086286E-3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76.790000000000006</v>
      </c>
      <c r="I13" s="36"/>
      <c r="J13" s="38">
        <f t="shared" si="0"/>
        <v>76.790000000000006</v>
      </c>
      <c r="K13" s="38">
        <v>76.790000000000006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116.18</v>
      </c>
      <c r="I14" s="36"/>
      <c r="J14" s="38">
        <f t="shared" si="0"/>
        <v>116.18</v>
      </c>
      <c r="K14" s="38">
        <v>116.18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65.129000000000005</v>
      </c>
      <c r="H19" s="38">
        <v>76.790000000000006</v>
      </c>
      <c r="I19" s="36"/>
      <c r="J19" s="38">
        <f t="shared" ref="J19:J22" si="1">G19+H19</f>
        <v>141.91900000000001</v>
      </c>
      <c r="K19" s="38">
        <v>140.589</v>
      </c>
      <c r="L19" s="38">
        <f>+J19-K19</f>
        <v>1.3300000000000125</v>
      </c>
      <c r="M19" s="39">
        <f>+J19/K19-1</f>
        <v>9.4601995888725643E-3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65.129000000000005</v>
      </c>
      <c r="H20" s="38">
        <v>116.18</v>
      </c>
      <c r="I20" s="36"/>
      <c r="J20" s="38">
        <f t="shared" si="1"/>
        <v>181.30900000000003</v>
      </c>
      <c r="K20" s="38">
        <v>179.97900000000001</v>
      </c>
      <c r="L20" s="38">
        <f>+J20-K20</f>
        <v>1.3300000000000125</v>
      </c>
      <c r="M20" s="39">
        <f>+J20/K20-1</f>
        <v>7.3897510265086286E-3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76.790000000000006</v>
      </c>
      <c r="I21" s="36"/>
      <c r="J21" s="38">
        <f t="shared" si="1"/>
        <v>76.790000000000006</v>
      </c>
      <c r="K21" s="38">
        <v>76.790000000000006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116.18</v>
      </c>
      <c r="I22" s="36"/>
      <c r="J22" s="38">
        <f t="shared" si="1"/>
        <v>116.18</v>
      </c>
      <c r="K22" s="38">
        <v>116.18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65.129000000000005</v>
      </c>
      <c r="H27" s="38">
        <v>76.790000000000006</v>
      </c>
      <c r="I27" s="36"/>
      <c r="J27" s="38">
        <f t="shared" ref="J27:J30" si="2">G27+H27</f>
        <v>141.91900000000001</v>
      </c>
      <c r="K27" s="38">
        <v>140.589</v>
      </c>
      <c r="L27" s="38">
        <f>+J27-K27</f>
        <v>1.3300000000000125</v>
      </c>
      <c r="M27" s="39">
        <f>+J27/K27-1</f>
        <v>9.4601995888725643E-3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65.129000000000005</v>
      </c>
      <c r="H28" s="38">
        <v>116.18</v>
      </c>
      <c r="I28" s="36"/>
      <c r="J28" s="38">
        <f t="shared" si="2"/>
        <v>181.30900000000003</v>
      </c>
      <c r="K28" s="38">
        <v>179.97900000000001</v>
      </c>
      <c r="L28" s="38">
        <f>+J28-K28</f>
        <v>1.3300000000000125</v>
      </c>
      <c r="M28" s="39">
        <f>+J28/K28-1</f>
        <v>7.3897510265086286E-3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76.790000000000006</v>
      </c>
      <c r="I29" s="36"/>
      <c r="J29" s="38">
        <f t="shared" si="2"/>
        <v>76.790000000000006</v>
      </c>
      <c r="K29" s="38">
        <v>76.790000000000006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116.18</v>
      </c>
      <c r="I30" s="36"/>
      <c r="J30" s="38">
        <f t="shared" si="2"/>
        <v>116.18</v>
      </c>
      <c r="K30" s="38">
        <v>116.18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65.129000000000005</v>
      </c>
      <c r="H32" s="38">
        <f>H28</f>
        <v>116.18</v>
      </c>
      <c r="I32" s="36"/>
      <c r="J32" s="38">
        <f>G32+H32</f>
        <v>181.30900000000003</v>
      </c>
      <c r="K32" s="38">
        <v>179.97900000000001</v>
      </c>
      <c r="L32" s="38">
        <f>+J32-K32</f>
        <v>1.3300000000000125</v>
      </c>
      <c r="M32" s="39">
        <f>+J32/K32-1</f>
        <v>7.3897510265086286E-3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116.18</v>
      </c>
      <c r="I33" s="36"/>
      <c r="J33" s="38">
        <f>G33+H33</f>
        <v>116.18</v>
      </c>
      <c r="K33" s="38">
        <v>116.18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65.129000000000005</v>
      </c>
      <c r="H38" s="38">
        <v>45.796999999999997</v>
      </c>
      <c r="I38" s="36"/>
      <c r="J38" s="38">
        <f t="shared" ref="J38:J41" si="3">G38+H38</f>
        <v>110.926</v>
      </c>
      <c r="K38" s="38">
        <v>109.596</v>
      </c>
      <c r="L38" s="38">
        <f>+J38-K38</f>
        <v>1.3299999999999983</v>
      </c>
      <c r="M38" s="39">
        <f>+J38/K38-1</f>
        <v>1.213547939705828E-2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65.129000000000005</v>
      </c>
      <c r="H39" s="38">
        <v>68.225999999999999</v>
      </c>
      <c r="I39" s="36"/>
      <c r="J39" s="38">
        <f t="shared" si="3"/>
        <v>133.35500000000002</v>
      </c>
      <c r="K39" s="38">
        <v>132.02500000000001</v>
      </c>
      <c r="L39" s="38">
        <f>+J39-K39</f>
        <v>1.3300000000000125</v>
      </c>
      <c r="M39" s="39">
        <f>+J39/K39-1</f>
        <v>1.0073849649687716E-2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45.796999999999997</v>
      </c>
      <c r="I40" s="36"/>
      <c r="J40" s="38">
        <f t="shared" si="3"/>
        <v>45.796999999999997</v>
      </c>
      <c r="K40" s="38">
        <v>45.796999999999997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68.225999999999999</v>
      </c>
      <c r="I41" s="36"/>
      <c r="J41" s="38">
        <f t="shared" si="3"/>
        <v>68.225999999999999</v>
      </c>
      <c r="K41" s="38">
        <v>68.225999999999999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65.129000000000005</v>
      </c>
      <c r="H43" s="38">
        <f>H39</f>
        <v>68.225999999999999</v>
      </c>
      <c r="I43" s="36"/>
      <c r="J43" s="38">
        <f>G43+H43</f>
        <v>133.35500000000002</v>
      </c>
      <c r="K43" s="38">
        <v>132.02500000000001</v>
      </c>
      <c r="L43" s="38">
        <f>+J43-K43</f>
        <v>1.3300000000000125</v>
      </c>
      <c r="M43" s="39">
        <f>+J43/K43-1</f>
        <v>1.0073849649687716E-2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68.225999999999999</v>
      </c>
      <c r="I44" s="36"/>
      <c r="J44" s="38">
        <f>G44+H44</f>
        <v>68.225999999999999</v>
      </c>
      <c r="K44" s="38">
        <v>68.225999999999999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65.129000000000005</v>
      </c>
      <c r="H49" s="38">
        <v>76.790000000000006</v>
      </c>
      <c r="I49" s="36"/>
      <c r="J49" s="38">
        <f t="shared" ref="J49:J52" si="4">G49+H49</f>
        <v>141.91900000000001</v>
      </c>
      <c r="K49" s="38">
        <v>140.589</v>
      </c>
      <c r="L49" s="38">
        <f>+J49-K49</f>
        <v>1.3300000000000125</v>
      </c>
      <c r="M49" s="39">
        <f>+J49/K49-1</f>
        <v>9.4601995888725643E-3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65.129000000000005</v>
      </c>
      <c r="H50" s="38">
        <v>116.18</v>
      </c>
      <c r="I50" s="36"/>
      <c r="J50" s="38">
        <f t="shared" si="4"/>
        <v>181.30900000000003</v>
      </c>
      <c r="K50" s="38">
        <v>179.97900000000001</v>
      </c>
      <c r="L50" s="38">
        <f>+J50-K50</f>
        <v>1.3300000000000125</v>
      </c>
      <c r="M50" s="39">
        <f>+J50/K50-1</f>
        <v>7.3897510265086286E-3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76.790000000000006</v>
      </c>
      <c r="I51" s="36"/>
      <c r="J51" s="38">
        <f t="shared" si="4"/>
        <v>76.790000000000006</v>
      </c>
      <c r="K51" s="38">
        <v>76.790000000000006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116.18</v>
      </c>
      <c r="I52" s="36"/>
      <c r="J52" s="38">
        <f t="shared" si="4"/>
        <v>116.18</v>
      </c>
      <c r="K52" s="38">
        <v>116.18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65.129000000000005</v>
      </c>
      <c r="H57" s="38">
        <v>43.095999999999997</v>
      </c>
      <c r="I57" s="36"/>
      <c r="J57" s="38">
        <f>G57+H57</f>
        <v>108.22499999999999</v>
      </c>
      <c r="K57" s="38">
        <v>106.895</v>
      </c>
      <c r="L57" s="38">
        <f>+J57-K57</f>
        <v>1.3299999999999983</v>
      </c>
      <c r="M57" s="39">
        <f>+J57/K57-1</f>
        <v>1.2442116095233713E-2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43.095999999999997</v>
      </c>
      <c r="I58" s="36"/>
      <c r="J58" s="38">
        <f>G58+H58</f>
        <v>43.095999999999997</v>
      </c>
      <c r="K58" s="38">
        <v>43.095999999999997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70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70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69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69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69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69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70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70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70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8CA2-19CD-46A7-961C-2A6641520256}">
  <dimension ref="A1:AD58"/>
  <sheetViews>
    <sheetView workbookViewId="0">
      <selection activeCell="A2" sqref="A2"/>
    </sheetView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8.26953125" style="4" customWidth="1"/>
    <col min="4" max="4" width="11" style="58" customWidth="1"/>
    <col min="5" max="5" width="13" style="4" customWidth="1"/>
    <col min="6" max="6" width="1" style="4" customWidth="1"/>
    <col min="7" max="21" width="10.1796875" style="4" customWidth="1"/>
    <col min="22" max="16384" width="8.7265625" style="4"/>
  </cols>
  <sheetData>
    <row r="1" spans="1:30" ht="7.5" customHeight="1" x14ac:dyDescent="0.25">
      <c r="A1" s="59"/>
      <c r="B1" s="60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30" x14ac:dyDescent="0.25">
      <c r="A2" s="17"/>
      <c r="B2" s="18"/>
      <c r="C2" s="18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8"/>
      <c r="T2" s="8"/>
      <c r="U2" s="8"/>
      <c r="V2" s="8"/>
      <c r="W2" s="8"/>
    </row>
    <row r="3" spans="1:30" x14ac:dyDescent="0.25">
      <c r="A3" s="17"/>
      <c r="B3" s="26" t="s">
        <v>6</v>
      </c>
      <c r="C3" s="27"/>
      <c r="D3" s="27"/>
      <c r="E3" s="21" t="s">
        <v>8</v>
      </c>
      <c r="F3" s="23"/>
      <c r="G3" s="62" t="s">
        <v>64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8"/>
      <c r="T3" s="8"/>
      <c r="U3" s="8"/>
      <c r="V3" s="8"/>
      <c r="W3" s="8"/>
    </row>
    <row r="4" spans="1:30" x14ac:dyDescent="0.25">
      <c r="A4" s="17" t="s">
        <v>65</v>
      </c>
      <c r="B4" s="29"/>
      <c r="C4" s="29" t="s">
        <v>12</v>
      </c>
      <c r="D4" s="29"/>
      <c r="E4" s="29" t="s">
        <v>13</v>
      </c>
      <c r="F4" s="23"/>
      <c r="G4" s="30">
        <v>44197</v>
      </c>
      <c r="H4" s="30">
        <v>44228</v>
      </c>
      <c r="I4" s="30">
        <v>44256</v>
      </c>
      <c r="J4" s="30">
        <v>44287</v>
      </c>
      <c r="K4" s="30">
        <v>44317</v>
      </c>
      <c r="L4" s="30">
        <v>44348</v>
      </c>
      <c r="M4" s="30">
        <v>44378</v>
      </c>
      <c r="N4" s="30">
        <v>44409</v>
      </c>
      <c r="O4" s="30">
        <v>44440</v>
      </c>
      <c r="P4" s="30">
        <v>44470</v>
      </c>
      <c r="Q4" s="30">
        <v>44501</v>
      </c>
      <c r="R4" s="30">
        <v>44531</v>
      </c>
    </row>
    <row r="5" spans="1:30" ht="6" customHeight="1" x14ac:dyDescent="0.25">
      <c r="A5" s="17"/>
      <c r="B5" s="31"/>
      <c r="C5" s="32"/>
      <c r="D5" s="32"/>
      <c r="E5" s="3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30" x14ac:dyDescent="0.25">
      <c r="A6" s="17"/>
      <c r="B6" s="26" t="s">
        <v>16</v>
      </c>
      <c r="C6" s="27"/>
      <c r="D6" s="27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30" ht="8.25" customHeight="1" x14ac:dyDescent="0.25">
      <c r="A7" s="17"/>
      <c r="B7" s="26"/>
      <c r="C7" s="27"/>
      <c r="D7" s="27"/>
      <c r="E7" s="35"/>
      <c r="F7" s="3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30" ht="14.5" x14ac:dyDescent="0.35">
      <c r="A8" s="17"/>
      <c r="B8" s="27"/>
      <c r="C8" s="27" t="s">
        <v>17</v>
      </c>
      <c r="D8" s="27" t="s">
        <v>18</v>
      </c>
      <c r="E8" s="35" t="s">
        <v>19</v>
      </c>
      <c r="F8" s="36"/>
      <c r="G8" s="38">
        <v>122.122</v>
      </c>
      <c r="H8" s="38">
        <v>119.124</v>
      </c>
      <c r="I8" s="38">
        <v>119.34</v>
      </c>
      <c r="J8" s="38">
        <v>113.729</v>
      </c>
      <c r="K8" s="38">
        <v>116.283</v>
      </c>
      <c r="L8" s="38">
        <v>120.059</v>
      </c>
      <c r="M8" s="38">
        <v>123.221</v>
      </c>
      <c r="N8" s="38">
        <v>125.19800000000001</v>
      </c>
      <c r="O8" s="38">
        <v>125.024</v>
      </c>
      <c r="P8" s="38">
        <v>134.37</v>
      </c>
      <c r="Q8" s="38">
        <v>140.589</v>
      </c>
      <c r="R8" s="38">
        <v>141.91900000000001</v>
      </c>
      <c r="S8" s="65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14.5" x14ac:dyDescent="0.35">
      <c r="A9" s="17"/>
      <c r="B9" s="27"/>
      <c r="C9" s="27" t="s">
        <v>20</v>
      </c>
      <c r="D9" s="27" t="s">
        <v>18</v>
      </c>
      <c r="E9" s="35" t="s">
        <v>21</v>
      </c>
      <c r="F9" s="36"/>
      <c r="G9" s="38">
        <v>161.14600000000002</v>
      </c>
      <c r="H9" s="38">
        <v>158.148</v>
      </c>
      <c r="I9" s="38">
        <v>158.364</v>
      </c>
      <c r="J9" s="38">
        <v>152.75300000000001</v>
      </c>
      <c r="K9" s="38">
        <v>156.24599999999998</v>
      </c>
      <c r="L9" s="38">
        <v>160.02199999999999</v>
      </c>
      <c r="M9" s="38">
        <v>163.184</v>
      </c>
      <c r="N9" s="38">
        <v>165.161</v>
      </c>
      <c r="O9" s="38">
        <v>164.98699999999999</v>
      </c>
      <c r="P9" s="38">
        <v>173.76000000000002</v>
      </c>
      <c r="Q9" s="38">
        <v>179.97900000000001</v>
      </c>
      <c r="R9" s="38">
        <v>181.30900000000003</v>
      </c>
      <c r="S9" s="65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14.5" x14ac:dyDescent="0.35">
      <c r="A10" s="17"/>
      <c r="B10" s="27"/>
      <c r="C10" s="27"/>
      <c r="D10" s="27" t="s">
        <v>22</v>
      </c>
      <c r="E10" s="35" t="s">
        <v>19</v>
      </c>
      <c r="F10" s="36"/>
      <c r="G10" s="38">
        <v>82.358000000000004</v>
      </c>
      <c r="H10" s="38">
        <v>82.358000000000004</v>
      </c>
      <c r="I10" s="38">
        <v>82.358000000000004</v>
      </c>
      <c r="J10" s="38">
        <v>82.358000000000004</v>
      </c>
      <c r="K10" s="38">
        <v>80.599000000000004</v>
      </c>
      <c r="L10" s="38">
        <v>80.599000000000004</v>
      </c>
      <c r="M10" s="38">
        <v>80.599000000000004</v>
      </c>
      <c r="N10" s="38">
        <v>80.599000000000004</v>
      </c>
      <c r="O10" s="38">
        <v>80.599000000000004</v>
      </c>
      <c r="P10" s="38">
        <v>76.790000000000006</v>
      </c>
      <c r="Q10" s="38">
        <v>76.790000000000006</v>
      </c>
      <c r="R10" s="38">
        <v>76.790000000000006</v>
      </c>
      <c r="S10" s="65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1:30" x14ac:dyDescent="0.25">
      <c r="A11" s="17"/>
      <c r="B11" s="27"/>
      <c r="C11" s="27"/>
      <c r="D11" s="27" t="s">
        <v>22</v>
      </c>
      <c r="E11" s="35" t="s">
        <v>21</v>
      </c>
      <c r="F11" s="36"/>
      <c r="G11" s="38">
        <v>121.38200000000001</v>
      </c>
      <c r="H11" s="38">
        <v>121.38200000000001</v>
      </c>
      <c r="I11" s="38">
        <v>121.38200000000001</v>
      </c>
      <c r="J11" s="38">
        <v>121.38200000000001</v>
      </c>
      <c r="K11" s="38">
        <v>120.562</v>
      </c>
      <c r="L11" s="38">
        <v>120.562</v>
      </c>
      <c r="M11" s="38">
        <v>120.562</v>
      </c>
      <c r="N11" s="38">
        <v>120.562</v>
      </c>
      <c r="O11" s="38">
        <v>120.562</v>
      </c>
      <c r="P11" s="38">
        <v>116.18</v>
      </c>
      <c r="Q11" s="38">
        <v>116.18</v>
      </c>
      <c r="R11" s="38">
        <v>116.18</v>
      </c>
    </row>
    <row r="12" spans="1:30" ht="6.75" customHeight="1" x14ac:dyDescent="0.25">
      <c r="A12" s="17"/>
      <c r="B12" s="27"/>
      <c r="C12" s="27"/>
      <c r="D12" s="27"/>
      <c r="E12" s="35"/>
      <c r="F12" s="36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30" ht="6" customHeight="1" x14ac:dyDescent="0.25">
      <c r="A13" s="17"/>
      <c r="B13" s="43"/>
      <c r="C13" s="44"/>
      <c r="D13" s="32"/>
      <c r="E13" s="3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0" x14ac:dyDescent="0.25">
      <c r="A14" s="17"/>
      <c r="B14" s="26" t="s">
        <v>23</v>
      </c>
      <c r="C14" s="27"/>
      <c r="D14" s="27"/>
      <c r="E14" s="35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30" ht="6.75" customHeight="1" x14ac:dyDescent="0.25">
      <c r="A15" s="17"/>
      <c r="B15" s="26"/>
      <c r="C15" s="27"/>
      <c r="D15" s="27"/>
      <c r="E15" s="35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30" x14ac:dyDescent="0.25">
      <c r="A16" s="17"/>
      <c r="B16" s="27"/>
      <c r="C16" s="27" t="s">
        <v>24</v>
      </c>
      <c r="D16" s="27" t="s">
        <v>25</v>
      </c>
      <c r="E16" s="35" t="s">
        <v>19</v>
      </c>
      <c r="F16" s="36"/>
      <c r="G16" s="38">
        <v>122.122</v>
      </c>
      <c r="H16" s="38">
        <v>119.124</v>
      </c>
      <c r="I16" s="38">
        <v>119.34</v>
      </c>
      <c r="J16" s="38">
        <v>113.729</v>
      </c>
      <c r="K16" s="38">
        <v>116.283</v>
      </c>
      <c r="L16" s="38">
        <v>120.059</v>
      </c>
      <c r="M16" s="38">
        <v>123.221</v>
      </c>
      <c r="N16" s="38">
        <v>125.19800000000001</v>
      </c>
      <c r="O16" s="38">
        <v>125.024</v>
      </c>
      <c r="P16" s="38">
        <v>134.37</v>
      </c>
      <c r="Q16" s="38">
        <v>140.589</v>
      </c>
      <c r="R16" s="38">
        <v>141.91900000000001</v>
      </c>
    </row>
    <row r="17" spans="1:18" x14ac:dyDescent="0.25">
      <c r="A17" s="17"/>
      <c r="B17" s="27"/>
      <c r="C17" s="27" t="s">
        <v>26</v>
      </c>
      <c r="D17" s="27" t="s">
        <v>25</v>
      </c>
      <c r="E17" s="35" t="s">
        <v>21</v>
      </c>
      <c r="F17" s="36"/>
      <c r="G17" s="38">
        <v>161.14600000000002</v>
      </c>
      <c r="H17" s="38">
        <v>158.148</v>
      </c>
      <c r="I17" s="38">
        <v>158.364</v>
      </c>
      <c r="J17" s="38">
        <v>152.75300000000001</v>
      </c>
      <c r="K17" s="38">
        <v>156.24599999999998</v>
      </c>
      <c r="L17" s="38">
        <v>160.02199999999999</v>
      </c>
      <c r="M17" s="38">
        <v>163.184</v>
      </c>
      <c r="N17" s="38">
        <v>165.161</v>
      </c>
      <c r="O17" s="38">
        <v>164.98699999999999</v>
      </c>
      <c r="P17" s="38">
        <v>173.76000000000002</v>
      </c>
      <c r="Q17" s="38">
        <v>179.97900000000001</v>
      </c>
      <c r="R17" s="38">
        <v>181.30900000000003</v>
      </c>
    </row>
    <row r="18" spans="1:18" x14ac:dyDescent="0.25">
      <c r="A18" s="17"/>
      <c r="B18" s="27"/>
      <c r="C18" s="27" t="s">
        <v>27</v>
      </c>
      <c r="D18" s="27" t="s">
        <v>28</v>
      </c>
      <c r="E18" s="35" t="s">
        <v>19</v>
      </c>
      <c r="F18" s="36"/>
      <c r="G18" s="38">
        <v>82.358000000000004</v>
      </c>
      <c r="H18" s="38">
        <v>82.358000000000004</v>
      </c>
      <c r="I18" s="38">
        <v>82.358000000000004</v>
      </c>
      <c r="J18" s="38">
        <v>82.358000000000004</v>
      </c>
      <c r="K18" s="38">
        <v>80.599000000000004</v>
      </c>
      <c r="L18" s="38">
        <v>80.599000000000004</v>
      </c>
      <c r="M18" s="38">
        <v>80.599000000000004</v>
      </c>
      <c r="N18" s="38">
        <v>80.599000000000004</v>
      </c>
      <c r="O18" s="38">
        <v>80.599000000000004</v>
      </c>
      <c r="P18" s="38">
        <v>76.790000000000006</v>
      </c>
      <c r="Q18" s="38">
        <v>76.790000000000006</v>
      </c>
      <c r="R18" s="38">
        <v>76.790000000000006</v>
      </c>
    </row>
    <row r="19" spans="1:18" x14ac:dyDescent="0.25">
      <c r="A19" s="17"/>
      <c r="B19" s="27"/>
      <c r="C19" s="27"/>
      <c r="D19" s="27" t="s">
        <v>28</v>
      </c>
      <c r="E19" s="35" t="s">
        <v>21</v>
      </c>
      <c r="F19" s="36"/>
      <c r="G19" s="38">
        <v>121.38200000000001</v>
      </c>
      <c r="H19" s="38">
        <v>121.38200000000001</v>
      </c>
      <c r="I19" s="38">
        <v>121.38200000000001</v>
      </c>
      <c r="J19" s="38">
        <v>121.38200000000001</v>
      </c>
      <c r="K19" s="38">
        <v>120.562</v>
      </c>
      <c r="L19" s="38">
        <v>120.562</v>
      </c>
      <c r="M19" s="38">
        <v>120.562</v>
      </c>
      <c r="N19" s="38">
        <v>120.562</v>
      </c>
      <c r="O19" s="38">
        <v>120.562</v>
      </c>
      <c r="P19" s="38">
        <v>116.18</v>
      </c>
      <c r="Q19" s="38">
        <v>116.18</v>
      </c>
      <c r="R19" s="38">
        <v>116.18</v>
      </c>
    </row>
    <row r="20" spans="1:18" ht="6" customHeight="1" x14ac:dyDescent="0.25">
      <c r="A20" s="17"/>
      <c r="B20" s="27"/>
      <c r="C20" s="27"/>
      <c r="D20" s="27"/>
      <c r="E20" s="35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6" customHeight="1" x14ac:dyDescent="0.25">
      <c r="A21" s="17"/>
      <c r="B21" s="43"/>
      <c r="C21" s="44"/>
      <c r="D21" s="32"/>
      <c r="E21" s="32"/>
      <c r="F21" s="20"/>
      <c r="G21" s="47"/>
      <c r="H21" s="47"/>
      <c r="I21" s="47"/>
      <c r="J21" s="20"/>
      <c r="K21" s="47"/>
      <c r="L21" s="20"/>
      <c r="M21" s="20"/>
      <c r="N21" s="47"/>
      <c r="O21" s="47"/>
      <c r="P21" s="47"/>
      <c r="Q21" s="47"/>
      <c r="R21" s="47"/>
    </row>
    <row r="22" spans="1:18" x14ac:dyDescent="0.25">
      <c r="A22" s="17"/>
      <c r="B22" s="26" t="s">
        <v>29</v>
      </c>
      <c r="C22" s="27"/>
      <c r="D22" s="27"/>
      <c r="E22" s="35"/>
      <c r="F22" s="36"/>
      <c r="G22" s="38"/>
      <c r="H22" s="38"/>
      <c r="I22" s="38"/>
      <c r="J22" s="37"/>
      <c r="K22" s="38"/>
      <c r="L22" s="37"/>
      <c r="M22" s="37"/>
      <c r="N22" s="38"/>
      <c r="O22" s="38"/>
      <c r="P22" s="38"/>
      <c r="Q22" s="38"/>
      <c r="R22" s="38"/>
    </row>
    <row r="23" spans="1:18" ht="4.5" customHeight="1" x14ac:dyDescent="0.25">
      <c r="A23" s="17"/>
      <c r="B23" s="26"/>
      <c r="C23" s="27"/>
      <c r="D23" s="27"/>
      <c r="E23" s="35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17"/>
      <c r="B24" s="27"/>
      <c r="C24" s="27" t="s">
        <v>30</v>
      </c>
      <c r="D24" s="27" t="s">
        <v>31</v>
      </c>
      <c r="E24" s="35" t="s">
        <v>19</v>
      </c>
      <c r="F24" s="36"/>
      <c r="G24" s="38">
        <v>122.122</v>
      </c>
      <c r="H24" s="38">
        <v>119.124</v>
      </c>
      <c r="I24" s="38">
        <v>119.34</v>
      </c>
      <c r="J24" s="38">
        <v>113.729</v>
      </c>
      <c r="K24" s="38">
        <v>116.283</v>
      </c>
      <c r="L24" s="38">
        <v>120.059</v>
      </c>
      <c r="M24" s="38">
        <v>123.221</v>
      </c>
      <c r="N24" s="38">
        <v>125.19800000000001</v>
      </c>
      <c r="O24" s="38">
        <v>125.024</v>
      </c>
      <c r="P24" s="38">
        <v>134.37</v>
      </c>
      <c r="Q24" s="38">
        <v>140.589</v>
      </c>
      <c r="R24" s="38">
        <v>141.91900000000001</v>
      </c>
    </row>
    <row r="25" spans="1:18" x14ac:dyDescent="0.25">
      <c r="A25" s="17"/>
      <c r="B25" s="27"/>
      <c r="C25" s="27" t="s">
        <v>32</v>
      </c>
      <c r="D25" s="27" t="s">
        <v>31</v>
      </c>
      <c r="E25" s="35" t="s">
        <v>21</v>
      </c>
      <c r="F25" s="36"/>
      <c r="G25" s="38">
        <v>161.14600000000002</v>
      </c>
      <c r="H25" s="38">
        <v>158.148</v>
      </c>
      <c r="I25" s="38">
        <v>158.364</v>
      </c>
      <c r="J25" s="38">
        <v>152.75300000000001</v>
      </c>
      <c r="K25" s="38">
        <v>156.24599999999998</v>
      </c>
      <c r="L25" s="38">
        <v>160.02199999999999</v>
      </c>
      <c r="M25" s="38">
        <v>163.184</v>
      </c>
      <c r="N25" s="38">
        <v>165.161</v>
      </c>
      <c r="O25" s="38">
        <v>164.98699999999999</v>
      </c>
      <c r="P25" s="38">
        <v>173.76000000000002</v>
      </c>
      <c r="Q25" s="38">
        <v>179.97900000000001</v>
      </c>
      <c r="R25" s="38">
        <v>181.30900000000003</v>
      </c>
    </row>
    <row r="26" spans="1:18" x14ac:dyDescent="0.25">
      <c r="A26" s="17"/>
      <c r="B26" s="27"/>
      <c r="C26" s="27"/>
      <c r="D26" s="27" t="s">
        <v>33</v>
      </c>
      <c r="E26" s="35" t="s">
        <v>19</v>
      </c>
      <c r="F26" s="36"/>
      <c r="G26" s="38">
        <v>82.358000000000004</v>
      </c>
      <c r="H26" s="38">
        <v>82.358000000000004</v>
      </c>
      <c r="I26" s="38">
        <v>82.358000000000004</v>
      </c>
      <c r="J26" s="38">
        <v>82.358000000000004</v>
      </c>
      <c r="K26" s="38">
        <v>80.599000000000004</v>
      </c>
      <c r="L26" s="38">
        <v>80.599000000000004</v>
      </c>
      <c r="M26" s="38">
        <v>80.599000000000004</v>
      </c>
      <c r="N26" s="38">
        <v>80.599000000000004</v>
      </c>
      <c r="O26" s="38">
        <v>80.599000000000004</v>
      </c>
      <c r="P26" s="38">
        <v>76.790000000000006</v>
      </c>
      <c r="Q26" s="38">
        <v>76.790000000000006</v>
      </c>
      <c r="R26" s="38">
        <v>76.790000000000006</v>
      </c>
    </row>
    <row r="27" spans="1:18" x14ac:dyDescent="0.25">
      <c r="A27" s="17"/>
      <c r="B27" s="27"/>
      <c r="C27" s="27"/>
      <c r="D27" s="27" t="s">
        <v>33</v>
      </c>
      <c r="E27" s="35" t="s">
        <v>21</v>
      </c>
      <c r="F27" s="36"/>
      <c r="G27" s="38">
        <v>121.38200000000001</v>
      </c>
      <c r="H27" s="38">
        <v>121.38200000000001</v>
      </c>
      <c r="I27" s="38">
        <v>121.38200000000001</v>
      </c>
      <c r="J27" s="38">
        <v>121.38200000000001</v>
      </c>
      <c r="K27" s="38">
        <v>120.562</v>
      </c>
      <c r="L27" s="38">
        <v>120.562</v>
      </c>
      <c r="M27" s="38">
        <v>120.562</v>
      </c>
      <c r="N27" s="38">
        <v>120.562</v>
      </c>
      <c r="O27" s="38">
        <v>120.562</v>
      </c>
      <c r="P27" s="38">
        <v>116.18</v>
      </c>
      <c r="Q27" s="38">
        <v>116.18</v>
      </c>
      <c r="R27" s="38">
        <v>116.18</v>
      </c>
    </row>
    <row r="28" spans="1:18" ht="7.5" customHeight="1" x14ac:dyDescent="0.25">
      <c r="A28" s="17"/>
      <c r="B28" s="27"/>
      <c r="C28" s="27"/>
      <c r="D28" s="27"/>
      <c r="E28" s="35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25">
      <c r="A29" s="17"/>
      <c r="B29" s="27"/>
      <c r="C29" s="27" t="s">
        <v>34</v>
      </c>
      <c r="D29" s="27" t="s">
        <v>35</v>
      </c>
      <c r="E29" s="35" t="s">
        <v>36</v>
      </c>
      <c r="F29" s="36"/>
      <c r="G29" s="38">
        <v>161.14600000000002</v>
      </c>
      <c r="H29" s="38">
        <v>158.148</v>
      </c>
      <c r="I29" s="38">
        <v>158.364</v>
      </c>
      <c r="J29" s="38">
        <v>152.75300000000001</v>
      </c>
      <c r="K29" s="38">
        <v>156.24599999999998</v>
      </c>
      <c r="L29" s="38">
        <v>160.02199999999999</v>
      </c>
      <c r="M29" s="38">
        <v>163.184</v>
      </c>
      <c r="N29" s="38">
        <v>165.161</v>
      </c>
      <c r="O29" s="38">
        <v>164.98699999999999</v>
      </c>
      <c r="P29" s="38">
        <v>173.76000000000002</v>
      </c>
      <c r="Q29" s="38">
        <v>179.97900000000001</v>
      </c>
      <c r="R29" s="38">
        <v>181.30900000000003</v>
      </c>
    </row>
    <row r="30" spans="1:18" x14ac:dyDescent="0.25">
      <c r="A30" s="17"/>
      <c r="B30" s="27"/>
      <c r="C30" s="27" t="s">
        <v>37</v>
      </c>
      <c r="D30" s="27" t="s">
        <v>38</v>
      </c>
      <c r="E30" s="35" t="s">
        <v>36</v>
      </c>
      <c r="F30" s="36"/>
      <c r="G30" s="38">
        <v>121.38200000000001</v>
      </c>
      <c r="H30" s="38">
        <v>121.38200000000001</v>
      </c>
      <c r="I30" s="38">
        <v>121.38200000000001</v>
      </c>
      <c r="J30" s="38">
        <v>121.38200000000001</v>
      </c>
      <c r="K30" s="38">
        <v>120.562</v>
      </c>
      <c r="L30" s="38">
        <v>120.562</v>
      </c>
      <c r="M30" s="38">
        <v>120.562</v>
      </c>
      <c r="N30" s="38">
        <v>120.562</v>
      </c>
      <c r="O30" s="38">
        <v>120.562</v>
      </c>
      <c r="P30" s="38">
        <v>116.18</v>
      </c>
      <c r="Q30" s="38">
        <v>116.18</v>
      </c>
      <c r="R30" s="38">
        <v>116.18</v>
      </c>
    </row>
    <row r="31" spans="1:18" ht="6.75" customHeight="1" x14ac:dyDescent="0.25">
      <c r="A31" s="17"/>
      <c r="B31" s="27"/>
      <c r="C31" s="27"/>
      <c r="D31" s="27"/>
      <c r="E31" s="35"/>
      <c r="F31" s="36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6" customHeight="1" x14ac:dyDescent="0.25">
      <c r="A32" s="17"/>
      <c r="B32" s="43"/>
      <c r="C32" s="44"/>
      <c r="D32" s="32"/>
      <c r="E32" s="3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17"/>
      <c r="B33" s="26" t="s">
        <v>39</v>
      </c>
      <c r="C33" s="27"/>
      <c r="D33" s="27"/>
      <c r="E33" s="35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ht="6" customHeight="1" x14ac:dyDescent="0.25">
      <c r="A34" s="17"/>
      <c r="B34" s="26"/>
      <c r="C34" s="27"/>
      <c r="D34" s="27"/>
      <c r="E34" s="35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x14ac:dyDescent="0.25">
      <c r="A35" s="17"/>
      <c r="B35" s="27"/>
      <c r="C35" s="27" t="s">
        <v>40</v>
      </c>
      <c r="D35" s="27" t="s">
        <v>41</v>
      </c>
      <c r="E35" s="35" t="s">
        <v>19</v>
      </c>
      <c r="F35" s="36"/>
      <c r="G35" s="38">
        <v>85.802999999999997</v>
      </c>
      <c r="H35" s="38">
        <v>82.804999999999993</v>
      </c>
      <c r="I35" s="38">
        <v>83.020999999999987</v>
      </c>
      <c r="J35" s="38">
        <v>77.41</v>
      </c>
      <c r="K35" s="38">
        <v>81.590999999999994</v>
      </c>
      <c r="L35" s="38">
        <v>85.36699999999999</v>
      </c>
      <c r="M35" s="38">
        <v>88.528999999999996</v>
      </c>
      <c r="N35" s="38">
        <v>90.506</v>
      </c>
      <c r="O35" s="38">
        <v>90.331999999999994</v>
      </c>
      <c r="P35" s="38">
        <v>103.37700000000001</v>
      </c>
      <c r="Q35" s="38">
        <v>109.596</v>
      </c>
      <c r="R35" s="38">
        <v>110.926</v>
      </c>
    </row>
    <row r="36" spans="1:18" x14ac:dyDescent="0.25">
      <c r="A36" s="17"/>
      <c r="B36" s="27"/>
      <c r="C36" s="27" t="s">
        <v>32</v>
      </c>
      <c r="D36" s="27" t="s">
        <v>41</v>
      </c>
      <c r="E36" s="35" t="s">
        <v>21</v>
      </c>
      <c r="F36" s="36"/>
      <c r="G36" s="38">
        <v>106.54899999999999</v>
      </c>
      <c r="H36" s="38">
        <v>103.55099999999999</v>
      </c>
      <c r="I36" s="38">
        <v>103.767</v>
      </c>
      <c r="J36" s="38">
        <v>98.155999999999992</v>
      </c>
      <c r="K36" s="38">
        <v>103.258</v>
      </c>
      <c r="L36" s="38">
        <v>107.03399999999999</v>
      </c>
      <c r="M36" s="38">
        <v>110.196</v>
      </c>
      <c r="N36" s="38">
        <v>112.173</v>
      </c>
      <c r="O36" s="38">
        <v>111.999</v>
      </c>
      <c r="P36" s="38">
        <v>125.80600000000001</v>
      </c>
      <c r="Q36" s="38">
        <v>132.02500000000001</v>
      </c>
      <c r="R36" s="38">
        <v>133.35500000000002</v>
      </c>
    </row>
    <row r="37" spans="1:18" x14ac:dyDescent="0.25">
      <c r="A37" s="17"/>
      <c r="B37" s="27"/>
      <c r="C37" s="27"/>
      <c r="D37" s="27" t="s">
        <v>42</v>
      </c>
      <c r="E37" s="35" t="s">
        <v>19</v>
      </c>
      <c r="F37" s="36"/>
      <c r="G37" s="38">
        <v>46.039000000000001</v>
      </c>
      <c r="H37" s="38">
        <v>46.039000000000001</v>
      </c>
      <c r="I37" s="38">
        <v>46.039000000000001</v>
      </c>
      <c r="J37" s="38">
        <v>46.039000000000001</v>
      </c>
      <c r="K37" s="38">
        <v>45.906999999999996</v>
      </c>
      <c r="L37" s="38">
        <v>45.906999999999996</v>
      </c>
      <c r="M37" s="38">
        <v>45.906999999999996</v>
      </c>
      <c r="N37" s="38">
        <v>45.906999999999996</v>
      </c>
      <c r="O37" s="38">
        <v>45.906999999999996</v>
      </c>
      <c r="P37" s="38">
        <v>45.796999999999997</v>
      </c>
      <c r="Q37" s="38">
        <v>45.796999999999997</v>
      </c>
      <c r="R37" s="38">
        <v>45.796999999999997</v>
      </c>
    </row>
    <row r="38" spans="1:18" x14ac:dyDescent="0.25">
      <c r="A38" s="17"/>
      <c r="B38" s="27"/>
      <c r="C38" s="27"/>
      <c r="D38" s="27" t="s">
        <v>42</v>
      </c>
      <c r="E38" s="35" t="s">
        <v>21</v>
      </c>
      <c r="F38" s="36"/>
      <c r="G38" s="38">
        <v>66.784999999999997</v>
      </c>
      <c r="H38" s="38">
        <v>66.784999999999997</v>
      </c>
      <c r="I38" s="38">
        <v>66.784999999999997</v>
      </c>
      <c r="J38" s="38">
        <v>66.784999999999997</v>
      </c>
      <c r="K38" s="38">
        <v>67.573999999999998</v>
      </c>
      <c r="L38" s="38">
        <v>67.573999999999998</v>
      </c>
      <c r="M38" s="38">
        <v>67.573999999999998</v>
      </c>
      <c r="N38" s="38">
        <v>67.573999999999998</v>
      </c>
      <c r="O38" s="38">
        <v>67.573999999999998</v>
      </c>
      <c r="P38" s="38">
        <v>68.225999999999999</v>
      </c>
      <c r="Q38" s="38">
        <v>68.225999999999999</v>
      </c>
      <c r="R38" s="38">
        <v>68.225999999999999</v>
      </c>
    </row>
    <row r="39" spans="1:18" ht="5.25" customHeight="1" x14ac:dyDescent="0.25">
      <c r="A39" s="17"/>
      <c r="B39" s="27"/>
      <c r="C39" s="27"/>
      <c r="D39" s="27"/>
      <c r="E39" s="35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25">
      <c r="A40" s="17"/>
      <c r="B40" s="27"/>
      <c r="C40" s="27" t="s">
        <v>43</v>
      </c>
      <c r="D40" s="27" t="s">
        <v>44</v>
      </c>
      <c r="E40" s="35" t="s">
        <v>36</v>
      </c>
      <c r="F40" s="36"/>
      <c r="G40" s="38">
        <v>106.54899999999999</v>
      </c>
      <c r="H40" s="38">
        <v>103.55099999999999</v>
      </c>
      <c r="I40" s="38">
        <v>103.767</v>
      </c>
      <c r="J40" s="38">
        <v>98.155999999999992</v>
      </c>
      <c r="K40" s="38">
        <v>103.258</v>
      </c>
      <c r="L40" s="38">
        <v>107.03399999999999</v>
      </c>
      <c r="M40" s="38">
        <v>110.196</v>
      </c>
      <c r="N40" s="38">
        <v>112.173</v>
      </c>
      <c r="O40" s="38">
        <v>111.999</v>
      </c>
      <c r="P40" s="38">
        <v>125.80600000000001</v>
      </c>
      <c r="Q40" s="38">
        <v>132.02500000000001</v>
      </c>
      <c r="R40" s="38">
        <v>133.35500000000002</v>
      </c>
    </row>
    <row r="41" spans="1:18" x14ac:dyDescent="0.25">
      <c r="A41" s="17"/>
      <c r="B41" s="27"/>
      <c r="C41" s="27" t="s">
        <v>45</v>
      </c>
      <c r="D41" s="27" t="s">
        <v>46</v>
      </c>
      <c r="E41" s="35" t="s">
        <v>36</v>
      </c>
      <c r="F41" s="36"/>
      <c r="G41" s="38">
        <v>66.784999999999997</v>
      </c>
      <c r="H41" s="38">
        <v>66.784999999999997</v>
      </c>
      <c r="I41" s="38">
        <v>66.784999999999997</v>
      </c>
      <c r="J41" s="38">
        <v>66.784999999999997</v>
      </c>
      <c r="K41" s="38">
        <v>67.573999999999998</v>
      </c>
      <c r="L41" s="38">
        <v>67.573999999999998</v>
      </c>
      <c r="M41" s="38">
        <v>67.573999999999998</v>
      </c>
      <c r="N41" s="38">
        <v>67.573999999999998</v>
      </c>
      <c r="O41" s="38">
        <v>67.573999999999998</v>
      </c>
      <c r="P41" s="38">
        <v>68.225999999999999</v>
      </c>
      <c r="Q41" s="38">
        <v>68.225999999999999</v>
      </c>
      <c r="R41" s="38">
        <v>68.225999999999999</v>
      </c>
    </row>
    <row r="42" spans="1:18" ht="7.5" customHeight="1" x14ac:dyDescent="0.25">
      <c r="A42" s="17"/>
      <c r="B42" s="27"/>
      <c r="C42" s="27"/>
      <c r="D42" s="27"/>
      <c r="E42" s="35"/>
      <c r="F42" s="36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9" customHeight="1" x14ac:dyDescent="0.25">
      <c r="A43" s="17"/>
      <c r="B43" s="43"/>
      <c r="C43" s="44"/>
      <c r="D43" s="32"/>
      <c r="E43" s="32"/>
      <c r="F43" s="20"/>
      <c r="G43" s="20"/>
      <c r="H43" s="68"/>
      <c r="I43" s="20"/>
      <c r="J43" s="20"/>
      <c r="K43" s="20"/>
      <c r="L43" s="20"/>
      <c r="M43" s="20"/>
      <c r="N43" s="25"/>
      <c r="O43" s="14"/>
      <c r="P43" s="14"/>
      <c r="Q43" s="14"/>
      <c r="R43" s="14"/>
    </row>
    <row r="44" spans="1:18" x14ac:dyDescent="0.25">
      <c r="A44" s="17"/>
      <c r="B44" s="26" t="s">
        <v>47</v>
      </c>
      <c r="C44" s="27"/>
      <c r="D44" s="27"/>
      <c r="E44" s="35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x14ac:dyDescent="0.25">
      <c r="A45" s="17"/>
      <c r="B45" s="26"/>
      <c r="C45" s="27"/>
      <c r="D45" s="27"/>
      <c r="E45" s="35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x14ac:dyDescent="0.25">
      <c r="A46" s="17"/>
      <c r="B46" s="27"/>
      <c r="C46" s="27" t="s">
        <v>40</v>
      </c>
      <c r="D46" s="27" t="s">
        <v>49</v>
      </c>
      <c r="E46" s="35" t="s">
        <v>50</v>
      </c>
      <c r="F46" s="36"/>
      <c r="G46" s="38">
        <v>122.122</v>
      </c>
      <c r="H46" s="38">
        <v>119.124</v>
      </c>
      <c r="I46" s="38">
        <v>119.34</v>
      </c>
      <c r="J46" s="38">
        <v>113.729</v>
      </c>
      <c r="K46" s="38">
        <v>116.283</v>
      </c>
      <c r="L46" s="38">
        <v>120.059</v>
      </c>
      <c r="M46" s="38">
        <v>123.221</v>
      </c>
      <c r="N46" s="38">
        <v>125.19800000000001</v>
      </c>
      <c r="O46" s="38">
        <v>125.024</v>
      </c>
      <c r="P46" s="38">
        <v>134.37</v>
      </c>
      <c r="Q46" s="38">
        <v>140.589</v>
      </c>
      <c r="R46" s="38">
        <v>141.91900000000001</v>
      </c>
    </row>
    <row r="47" spans="1:18" x14ac:dyDescent="0.25">
      <c r="A47" s="17"/>
      <c r="B47" s="27"/>
      <c r="C47" s="27" t="s">
        <v>32</v>
      </c>
      <c r="D47" s="27" t="s">
        <v>49</v>
      </c>
      <c r="E47" s="35" t="s">
        <v>51</v>
      </c>
      <c r="F47" s="36"/>
      <c r="G47" s="38">
        <v>161.14600000000002</v>
      </c>
      <c r="H47" s="38">
        <v>158.148</v>
      </c>
      <c r="I47" s="38">
        <v>158.364</v>
      </c>
      <c r="J47" s="38">
        <v>152.75300000000001</v>
      </c>
      <c r="K47" s="38">
        <v>156.24599999999998</v>
      </c>
      <c r="L47" s="38">
        <v>160.02199999999999</v>
      </c>
      <c r="M47" s="38">
        <v>163.184</v>
      </c>
      <c r="N47" s="38">
        <v>165.161</v>
      </c>
      <c r="O47" s="38">
        <v>164.98699999999999</v>
      </c>
      <c r="P47" s="38">
        <v>173.76000000000002</v>
      </c>
      <c r="Q47" s="38">
        <v>179.97900000000001</v>
      </c>
      <c r="R47" s="38">
        <v>181.30900000000003</v>
      </c>
    </row>
    <row r="48" spans="1:18" x14ac:dyDescent="0.25">
      <c r="A48" s="17"/>
      <c r="B48" s="27"/>
      <c r="C48" s="27"/>
      <c r="D48" s="27" t="s">
        <v>52</v>
      </c>
      <c r="E48" s="35" t="s">
        <v>50</v>
      </c>
      <c r="F48" s="36"/>
      <c r="G48" s="38">
        <v>82.358000000000004</v>
      </c>
      <c r="H48" s="38">
        <v>82.358000000000004</v>
      </c>
      <c r="I48" s="38">
        <v>82.358000000000004</v>
      </c>
      <c r="J48" s="38">
        <v>82.358000000000004</v>
      </c>
      <c r="K48" s="38">
        <v>80.599000000000004</v>
      </c>
      <c r="L48" s="38">
        <v>80.599000000000004</v>
      </c>
      <c r="M48" s="38">
        <v>80.599000000000004</v>
      </c>
      <c r="N48" s="38">
        <v>80.599000000000004</v>
      </c>
      <c r="O48" s="38">
        <v>80.599000000000004</v>
      </c>
      <c r="P48" s="38">
        <v>76.790000000000006</v>
      </c>
      <c r="Q48" s="38">
        <v>76.790000000000006</v>
      </c>
      <c r="R48" s="38">
        <v>76.790000000000006</v>
      </c>
    </row>
    <row r="49" spans="1:21" x14ac:dyDescent="0.25">
      <c r="A49" s="17"/>
      <c r="B49" s="27"/>
      <c r="C49" s="27"/>
      <c r="D49" s="27" t="s">
        <v>52</v>
      </c>
      <c r="E49" s="35" t="s">
        <v>51</v>
      </c>
      <c r="F49" s="36"/>
      <c r="G49" s="38">
        <v>121.38200000000001</v>
      </c>
      <c r="H49" s="38">
        <v>121.38200000000001</v>
      </c>
      <c r="I49" s="38">
        <v>121.38200000000001</v>
      </c>
      <c r="J49" s="38">
        <v>121.38200000000001</v>
      </c>
      <c r="K49" s="38">
        <v>120.562</v>
      </c>
      <c r="L49" s="38">
        <v>120.562</v>
      </c>
      <c r="M49" s="38">
        <v>120.562</v>
      </c>
      <c r="N49" s="38">
        <v>120.562</v>
      </c>
      <c r="O49" s="38">
        <v>120.562</v>
      </c>
      <c r="P49" s="38">
        <v>116.18</v>
      </c>
      <c r="Q49" s="38">
        <v>116.18</v>
      </c>
      <c r="R49" s="38">
        <v>116.18</v>
      </c>
    </row>
    <row r="50" spans="1:21" x14ac:dyDescent="0.25">
      <c r="A50" s="17"/>
      <c r="B50" s="27"/>
      <c r="C50" s="27"/>
      <c r="D50" s="27"/>
      <c r="E50" s="35"/>
      <c r="F50" s="36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8"/>
      <c r="T50" s="8"/>
      <c r="U50" s="8"/>
    </row>
    <row r="51" spans="1:21" x14ac:dyDescent="0.25">
      <c r="A51" s="17"/>
      <c r="B51" s="43"/>
      <c r="C51" s="44"/>
      <c r="D51" s="32"/>
      <c r="E51" s="32"/>
      <c r="F51" s="20"/>
      <c r="G51" s="20"/>
      <c r="H51" s="20"/>
      <c r="I51" s="20"/>
      <c r="J51" s="20"/>
      <c r="K51" s="20"/>
      <c r="L51" s="20"/>
      <c r="M51" s="20"/>
      <c r="N51" s="25"/>
      <c r="O51" s="14"/>
      <c r="P51" s="14"/>
      <c r="Q51" s="14"/>
      <c r="R51" s="14"/>
      <c r="T51" s="8"/>
      <c r="U51" s="8"/>
    </row>
    <row r="52" spans="1:21" x14ac:dyDescent="0.25">
      <c r="A52" s="17"/>
      <c r="B52" s="26" t="s">
        <v>53</v>
      </c>
      <c r="C52" s="27"/>
      <c r="D52" s="27"/>
      <c r="E52" s="35"/>
      <c r="F52" s="36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21" x14ac:dyDescent="0.25">
      <c r="A53" s="17"/>
      <c r="B53" s="26"/>
      <c r="C53" s="27"/>
      <c r="D53" s="27"/>
      <c r="E53" s="35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21" x14ac:dyDescent="0.25">
      <c r="A54" s="17"/>
      <c r="B54" s="27"/>
      <c r="C54" s="27" t="s">
        <v>54</v>
      </c>
      <c r="D54" s="27" t="s">
        <v>55</v>
      </c>
      <c r="E54" s="35" t="s">
        <v>36</v>
      </c>
      <c r="F54" s="36"/>
      <c r="G54" s="38">
        <v>84.24</v>
      </c>
      <c r="H54" s="38">
        <v>81.24199999999999</v>
      </c>
      <c r="I54" s="38">
        <v>81.457999999999998</v>
      </c>
      <c r="J54" s="38">
        <v>75.846999999999994</v>
      </c>
      <c r="K54" s="38">
        <v>80.16</v>
      </c>
      <c r="L54" s="38">
        <v>83.935999999999993</v>
      </c>
      <c r="M54" s="38">
        <v>87.097999999999999</v>
      </c>
      <c r="N54" s="38">
        <v>89.075000000000003</v>
      </c>
      <c r="O54" s="38">
        <v>88.90100000000001</v>
      </c>
      <c r="P54" s="38">
        <v>100.676</v>
      </c>
      <c r="Q54" s="38">
        <v>106.895</v>
      </c>
      <c r="R54" s="38">
        <v>108.22499999999999</v>
      </c>
    </row>
    <row r="55" spans="1:21" x14ac:dyDescent="0.25">
      <c r="A55" s="17"/>
      <c r="B55" s="27"/>
      <c r="C55" s="27" t="s">
        <v>56</v>
      </c>
      <c r="D55" s="27" t="s">
        <v>57</v>
      </c>
      <c r="E55" s="35" t="s">
        <v>36</v>
      </c>
      <c r="F55" s="36"/>
      <c r="G55" s="38">
        <v>44.475999999999999</v>
      </c>
      <c r="H55" s="38">
        <v>44.475999999999999</v>
      </c>
      <c r="I55" s="38">
        <v>44.475999999999999</v>
      </c>
      <c r="J55" s="38">
        <v>44.475999999999999</v>
      </c>
      <c r="K55" s="38">
        <v>44.475999999999999</v>
      </c>
      <c r="L55" s="38">
        <v>44.475999999999999</v>
      </c>
      <c r="M55" s="38">
        <v>44.475999999999999</v>
      </c>
      <c r="N55" s="38">
        <v>44.475999999999999</v>
      </c>
      <c r="O55" s="38">
        <v>44.475999999999999</v>
      </c>
      <c r="P55" s="38">
        <v>43.095999999999997</v>
      </c>
      <c r="Q55" s="38">
        <v>43.095999999999997</v>
      </c>
      <c r="R55" s="38">
        <v>43.095999999999997</v>
      </c>
    </row>
    <row r="56" spans="1:21" x14ac:dyDescent="0.25">
      <c r="A56" s="17"/>
      <c r="B56" s="27"/>
      <c r="C56" s="27"/>
      <c r="D56" s="27"/>
      <c r="E56" s="35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</row>
    <row r="57" spans="1:21" x14ac:dyDescent="0.25">
      <c r="A57" s="49"/>
      <c r="B57" s="31"/>
      <c r="C57" s="32"/>
      <c r="D57" s="32"/>
      <c r="E57" s="32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21" x14ac:dyDescent="0.25">
      <c r="B58" s="8"/>
      <c r="C58" s="8"/>
      <c r="D58" s="57"/>
      <c r="E58" s="8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8079D-4584-4759-902B-88E792D2B3A0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44197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44197</v>
      </c>
      <c r="K7" s="30">
        <v>44166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39.763999999999996</v>
      </c>
      <c r="H11" s="38">
        <v>82.358000000000004</v>
      </c>
      <c r="I11" s="36"/>
      <c r="J11" s="38">
        <f t="shared" ref="J11:J14" si="0">G11+H11</f>
        <v>122.122</v>
      </c>
      <c r="K11" s="38">
        <v>115.29400000000001</v>
      </c>
      <c r="L11" s="38">
        <f>+J11-K11</f>
        <v>6.8279999999999887</v>
      </c>
      <c r="M11" s="39">
        <f>+J11/K11-1</f>
        <v>5.9222509410723712E-2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39.763999999999996</v>
      </c>
      <c r="H12" s="38">
        <v>121.38200000000001</v>
      </c>
      <c r="I12" s="36"/>
      <c r="J12" s="38">
        <f t="shared" si="0"/>
        <v>161.14600000000002</v>
      </c>
      <c r="K12" s="38">
        <v>152.655</v>
      </c>
      <c r="L12" s="38">
        <f>+J12-K12</f>
        <v>8.4910000000000139</v>
      </c>
      <c r="M12" s="39">
        <f>+J12/K12-1</f>
        <v>5.5622154531459911E-2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82.358000000000004</v>
      </c>
      <c r="I13" s="36"/>
      <c r="J13" s="38">
        <f t="shared" si="0"/>
        <v>82.358000000000004</v>
      </c>
      <c r="K13" s="38">
        <v>79.135000000000005</v>
      </c>
      <c r="L13" s="38">
        <f>+J13-K13</f>
        <v>3.222999999999999</v>
      </c>
      <c r="M13" s="39">
        <f>+J13/K13-1</f>
        <v>4.0727870095406571E-2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121.38200000000001</v>
      </c>
      <c r="I14" s="36"/>
      <c r="J14" s="38">
        <f t="shared" si="0"/>
        <v>121.38200000000001</v>
      </c>
      <c r="K14" s="38">
        <v>116.496</v>
      </c>
      <c r="L14" s="38">
        <f>+J14-K14</f>
        <v>4.8860000000000099</v>
      </c>
      <c r="M14" s="39">
        <f>+J14/K14-1</f>
        <v>4.1941354209586779E-2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39.763999999999996</v>
      </c>
      <c r="H19" s="38">
        <v>82.358000000000004</v>
      </c>
      <c r="I19" s="36"/>
      <c r="J19" s="38">
        <f t="shared" ref="J19:J22" si="1">G19+H19</f>
        <v>122.122</v>
      </c>
      <c r="K19" s="38">
        <v>115.29400000000001</v>
      </c>
      <c r="L19" s="38">
        <f>+J19-K19</f>
        <v>6.8279999999999887</v>
      </c>
      <c r="M19" s="39">
        <f>+J19/K19-1</f>
        <v>5.9222509410723712E-2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39.763999999999996</v>
      </c>
      <c r="H20" s="38">
        <v>121.38200000000001</v>
      </c>
      <c r="I20" s="36"/>
      <c r="J20" s="38">
        <f t="shared" si="1"/>
        <v>161.14600000000002</v>
      </c>
      <c r="K20" s="38">
        <v>152.655</v>
      </c>
      <c r="L20" s="38">
        <f>+J20-K20</f>
        <v>8.4910000000000139</v>
      </c>
      <c r="M20" s="39">
        <f>+J20/K20-1</f>
        <v>5.5622154531459911E-2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82.358000000000004</v>
      </c>
      <c r="I21" s="36"/>
      <c r="J21" s="38">
        <f t="shared" si="1"/>
        <v>82.358000000000004</v>
      </c>
      <c r="K21" s="38">
        <v>79.135000000000005</v>
      </c>
      <c r="L21" s="38">
        <f>+J21-K21</f>
        <v>3.222999999999999</v>
      </c>
      <c r="M21" s="39">
        <f>+J21/K21-1</f>
        <v>4.0727870095406571E-2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121.38200000000001</v>
      </c>
      <c r="I22" s="36"/>
      <c r="J22" s="38">
        <f t="shared" si="1"/>
        <v>121.38200000000001</v>
      </c>
      <c r="K22" s="38">
        <v>116.496</v>
      </c>
      <c r="L22" s="38">
        <f>+J22-K22</f>
        <v>4.8860000000000099</v>
      </c>
      <c r="M22" s="39">
        <f>+J22/K22-1</f>
        <v>4.1941354209586779E-2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39.763999999999996</v>
      </c>
      <c r="H27" s="38">
        <v>82.358000000000004</v>
      </c>
      <c r="I27" s="36"/>
      <c r="J27" s="38">
        <f t="shared" ref="J27:J30" si="2">G27+H27</f>
        <v>122.122</v>
      </c>
      <c r="K27" s="38">
        <v>115.29400000000001</v>
      </c>
      <c r="L27" s="38">
        <f>+J27-K27</f>
        <v>6.8279999999999887</v>
      </c>
      <c r="M27" s="39">
        <f>+J27/K27-1</f>
        <v>5.9222509410723712E-2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39.763999999999996</v>
      </c>
      <c r="H28" s="38">
        <v>121.38200000000001</v>
      </c>
      <c r="I28" s="36"/>
      <c r="J28" s="38">
        <f t="shared" si="2"/>
        <v>161.14600000000002</v>
      </c>
      <c r="K28" s="38">
        <v>152.655</v>
      </c>
      <c r="L28" s="38">
        <f>+J28-K28</f>
        <v>8.4910000000000139</v>
      </c>
      <c r="M28" s="39">
        <f>+J28/K28-1</f>
        <v>5.5622154531459911E-2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82.358000000000004</v>
      </c>
      <c r="I29" s="36"/>
      <c r="J29" s="38">
        <f t="shared" si="2"/>
        <v>82.358000000000004</v>
      </c>
      <c r="K29" s="38">
        <v>79.135000000000005</v>
      </c>
      <c r="L29" s="38">
        <f>+J29-K29</f>
        <v>3.222999999999999</v>
      </c>
      <c r="M29" s="39">
        <f>+J29/K29-1</f>
        <v>4.0727870095406571E-2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121.38200000000001</v>
      </c>
      <c r="I30" s="36"/>
      <c r="J30" s="38">
        <f t="shared" si="2"/>
        <v>121.38200000000001</v>
      </c>
      <c r="K30" s="38">
        <v>116.496</v>
      </c>
      <c r="L30" s="38">
        <f>+J30-K30</f>
        <v>4.8860000000000099</v>
      </c>
      <c r="M30" s="39">
        <f>+J30/K30-1</f>
        <v>4.1941354209586779E-2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39.763999999999996</v>
      </c>
      <c r="H32" s="38">
        <f>H28</f>
        <v>121.38200000000001</v>
      </c>
      <c r="I32" s="36"/>
      <c r="J32" s="38">
        <f>G32+H32</f>
        <v>161.14600000000002</v>
      </c>
      <c r="K32" s="38">
        <v>152.655</v>
      </c>
      <c r="L32" s="38">
        <f>+J32-K32</f>
        <v>8.4910000000000139</v>
      </c>
      <c r="M32" s="39">
        <f>+J32/K32-1</f>
        <v>5.5622154531459911E-2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121.38200000000001</v>
      </c>
      <c r="I33" s="36"/>
      <c r="J33" s="38">
        <f>G33+H33</f>
        <v>121.38200000000001</v>
      </c>
      <c r="K33" s="38">
        <v>116.496</v>
      </c>
      <c r="L33" s="38">
        <f>+J33-K33</f>
        <v>4.8860000000000099</v>
      </c>
      <c r="M33" s="39">
        <f>+J33/K33-1</f>
        <v>4.1941354209586779E-2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39.763999999999996</v>
      </c>
      <c r="H38" s="38">
        <v>46.039000000000001</v>
      </c>
      <c r="I38" s="36"/>
      <c r="J38" s="38">
        <f t="shared" ref="J38:J41" si="3">G38+H38</f>
        <v>85.802999999999997</v>
      </c>
      <c r="K38" s="38">
        <v>79.228000000000009</v>
      </c>
      <c r="L38" s="38">
        <f>+J38-K38</f>
        <v>6.5749999999999886</v>
      </c>
      <c r="M38" s="39">
        <f>+J38/K38-1</f>
        <v>8.2988337456454619E-2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39.763999999999996</v>
      </c>
      <c r="H39" s="38">
        <v>66.784999999999997</v>
      </c>
      <c r="I39" s="36"/>
      <c r="J39" s="38">
        <f t="shared" si="3"/>
        <v>106.54899999999999</v>
      </c>
      <c r="K39" s="38">
        <v>98.503999999999991</v>
      </c>
      <c r="L39" s="38">
        <f>+J39-K39</f>
        <v>8.0450000000000017</v>
      </c>
      <c r="M39" s="39">
        <f>+J39/K39-1</f>
        <v>8.1671810281815915E-2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46.039000000000001</v>
      </c>
      <c r="I40" s="36"/>
      <c r="J40" s="38">
        <f t="shared" si="3"/>
        <v>46.039000000000001</v>
      </c>
      <c r="K40" s="38">
        <v>43.069000000000003</v>
      </c>
      <c r="L40" s="38">
        <f>+J40-K40</f>
        <v>2.9699999999999989</v>
      </c>
      <c r="M40" s="39">
        <f>+J40/K40-1</f>
        <v>6.8959112122408239E-2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66.784999999999997</v>
      </c>
      <c r="I41" s="36"/>
      <c r="J41" s="38">
        <f t="shared" si="3"/>
        <v>66.784999999999997</v>
      </c>
      <c r="K41" s="38">
        <v>62.344999999999999</v>
      </c>
      <c r="L41" s="38">
        <f>+J41-K41</f>
        <v>4.4399999999999977</v>
      </c>
      <c r="M41" s="39">
        <f>+J41/K41-1</f>
        <v>7.1216617210682509E-2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39.763999999999996</v>
      </c>
      <c r="H43" s="38">
        <f>H39</f>
        <v>66.784999999999997</v>
      </c>
      <c r="I43" s="36"/>
      <c r="J43" s="38">
        <f>G43+H43</f>
        <v>106.54899999999999</v>
      </c>
      <c r="K43" s="38">
        <v>98.503999999999991</v>
      </c>
      <c r="L43" s="38">
        <f>+J43-K43</f>
        <v>8.0450000000000017</v>
      </c>
      <c r="M43" s="39">
        <f>+J43/K43-1</f>
        <v>8.1671810281815915E-2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66.784999999999997</v>
      </c>
      <c r="I44" s="36"/>
      <c r="J44" s="38">
        <f>G44+H44</f>
        <v>66.784999999999997</v>
      </c>
      <c r="K44" s="38">
        <v>62.344999999999999</v>
      </c>
      <c r="L44" s="38">
        <f>+J44-K44</f>
        <v>4.4399999999999977</v>
      </c>
      <c r="M44" s="39">
        <f>+J44/K44-1</f>
        <v>7.1216617210682509E-2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39.763999999999996</v>
      </c>
      <c r="H49" s="38">
        <v>82.358000000000004</v>
      </c>
      <c r="I49" s="36"/>
      <c r="J49" s="38">
        <f t="shared" ref="J49:J52" si="4">G49+H49</f>
        <v>122.122</v>
      </c>
      <c r="K49" s="38">
        <v>115.29400000000001</v>
      </c>
      <c r="L49" s="38">
        <f>+J49-K49</f>
        <v>6.8279999999999887</v>
      </c>
      <c r="M49" s="39">
        <f>+J49/K49-1</f>
        <v>5.9222509410723712E-2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39.763999999999996</v>
      </c>
      <c r="H50" s="38">
        <v>121.38200000000001</v>
      </c>
      <c r="I50" s="36"/>
      <c r="J50" s="38">
        <f t="shared" si="4"/>
        <v>161.14600000000002</v>
      </c>
      <c r="K50" s="38">
        <v>152.655</v>
      </c>
      <c r="L50" s="38">
        <f>+J50-K50</f>
        <v>8.4910000000000139</v>
      </c>
      <c r="M50" s="39">
        <f>+J50/K50-1</f>
        <v>5.5622154531459911E-2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82.358000000000004</v>
      </c>
      <c r="I51" s="36"/>
      <c r="J51" s="38">
        <f t="shared" si="4"/>
        <v>82.358000000000004</v>
      </c>
      <c r="K51" s="38">
        <v>79.135000000000005</v>
      </c>
      <c r="L51" s="38">
        <f>+J51-K51</f>
        <v>3.222999999999999</v>
      </c>
      <c r="M51" s="39">
        <f>+J51/K51-1</f>
        <v>4.0727870095406571E-2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121.38200000000001</v>
      </c>
      <c r="I52" s="36"/>
      <c r="J52" s="38">
        <f t="shared" si="4"/>
        <v>121.38200000000001</v>
      </c>
      <c r="K52" s="38">
        <v>116.496</v>
      </c>
      <c r="L52" s="38">
        <f>+J52-K52</f>
        <v>4.8860000000000099</v>
      </c>
      <c r="M52" s="39">
        <f>+J52/K52-1</f>
        <v>4.1941354209586779E-2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39.763999999999996</v>
      </c>
      <c r="H57" s="38">
        <v>44.475999999999999</v>
      </c>
      <c r="I57" s="36"/>
      <c r="J57" s="38">
        <f>G57+H57</f>
        <v>84.24</v>
      </c>
      <c r="K57" s="38">
        <v>78.97399999999999</v>
      </c>
      <c r="L57" s="38">
        <f>+J57-K57</f>
        <v>5.2660000000000053</v>
      </c>
      <c r="M57" s="39">
        <f>+J57/K57-1</f>
        <v>6.6680173221566719E-2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42.814999999999998</v>
      </c>
      <c r="L58" s="38">
        <f>+J58-K58</f>
        <v>1.6610000000000014</v>
      </c>
      <c r="M58" s="39">
        <f>+J58/K58-1</f>
        <v>3.8794814901319752E-2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541A-F656-4B10-9143-F359E92BDCD7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44228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44228</v>
      </c>
      <c r="K7" s="30">
        <v>44197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36.765999999999991</v>
      </c>
      <c r="H11" s="38">
        <v>82.358000000000004</v>
      </c>
      <c r="I11" s="36"/>
      <c r="J11" s="38">
        <f t="shared" ref="J11:J14" si="0">G11+H11</f>
        <v>119.124</v>
      </c>
      <c r="K11" s="38">
        <v>122.122</v>
      </c>
      <c r="L11" s="38">
        <f>+J11-K11</f>
        <v>-2.9980000000000047</v>
      </c>
      <c r="M11" s="39">
        <f>+J11/K11-1</f>
        <v>-2.4549221270532828E-2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36.765999999999991</v>
      </c>
      <c r="H12" s="38">
        <v>121.38200000000001</v>
      </c>
      <c r="I12" s="36"/>
      <c r="J12" s="38">
        <f t="shared" si="0"/>
        <v>158.148</v>
      </c>
      <c r="K12" s="38">
        <v>161.14600000000002</v>
      </c>
      <c r="L12" s="38">
        <f>+J12-K12</f>
        <v>-2.9980000000000189</v>
      </c>
      <c r="M12" s="39">
        <f>+J12/K12-1</f>
        <v>-1.8604247080287517E-2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82.358000000000004</v>
      </c>
      <c r="I13" s="36"/>
      <c r="J13" s="38">
        <f t="shared" si="0"/>
        <v>82.358000000000004</v>
      </c>
      <c r="K13" s="38">
        <v>82.358000000000004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121.38200000000001</v>
      </c>
      <c r="I14" s="36"/>
      <c r="J14" s="38">
        <f t="shared" si="0"/>
        <v>121.38200000000001</v>
      </c>
      <c r="K14" s="38">
        <v>121.38200000000001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36.765999999999991</v>
      </c>
      <c r="H19" s="38">
        <v>82.358000000000004</v>
      </c>
      <c r="I19" s="36"/>
      <c r="J19" s="38">
        <f t="shared" ref="J19:J22" si="1">G19+H19</f>
        <v>119.124</v>
      </c>
      <c r="K19" s="38">
        <v>122.122</v>
      </c>
      <c r="L19" s="38">
        <f>+J19-K19</f>
        <v>-2.9980000000000047</v>
      </c>
      <c r="M19" s="39">
        <f>+J19/K19-1</f>
        <v>-2.4549221270532828E-2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36.765999999999991</v>
      </c>
      <c r="H20" s="38">
        <v>121.38200000000001</v>
      </c>
      <c r="I20" s="36"/>
      <c r="J20" s="38">
        <f t="shared" si="1"/>
        <v>158.148</v>
      </c>
      <c r="K20" s="38">
        <v>161.14600000000002</v>
      </c>
      <c r="L20" s="38">
        <f>+J20-K20</f>
        <v>-2.9980000000000189</v>
      </c>
      <c r="M20" s="39">
        <f>+J20/K20-1</f>
        <v>-1.8604247080287517E-2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82.358000000000004</v>
      </c>
      <c r="I21" s="36"/>
      <c r="J21" s="38">
        <f t="shared" si="1"/>
        <v>82.358000000000004</v>
      </c>
      <c r="K21" s="38">
        <v>82.358000000000004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121.38200000000001</v>
      </c>
      <c r="I22" s="36"/>
      <c r="J22" s="38">
        <f t="shared" si="1"/>
        <v>121.38200000000001</v>
      </c>
      <c r="K22" s="38">
        <v>121.38200000000001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36.765999999999991</v>
      </c>
      <c r="H27" s="38">
        <v>82.358000000000004</v>
      </c>
      <c r="I27" s="36"/>
      <c r="J27" s="38">
        <f t="shared" ref="J27:J30" si="2">G27+H27</f>
        <v>119.124</v>
      </c>
      <c r="K27" s="38">
        <v>122.122</v>
      </c>
      <c r="L27" s="38">
        <f>+J27-K27</f>
        <v>-2.9980000000000047</v>
      </c>
      <c r="M27" s="39">
        <f>+J27/K27-1</f>
        <v>-2.4549221270532828E-2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36.765999999999991</v>
      </c>
      <c r="H28" s="38">
        <v>121.38200000000001</v>
      </c>
      <c r="I28" s="36"/>
      <c r="J28" s="38">
        <f t="shared" si="2"/>
        <v>158.148</v>
      </c>
      <c r="K28" s="38">
        <v>161.14600000000002</v>
      </c>
      <c r="L28" s="38">
        <f>+J28-K28</f>
        <v>-2.9980000000000189</v>
      </c>
      <c r="M28" s="39">
        <f>+J28/K28-1</f>
        <v>-1.8604247080287517E-2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82.358000000000004</v>
      </c>
      <c r="I29" s="36"/>
      <c r="J29" s="38">
        <f t="shared" si="2"/>
        <v>82.358000000000004</v>
      </c>
      <c r="K29" s="38">
        <v>82.358000000000004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121.38200000000001</v>
      </c>
      <c r="I30" s="36"/>
      <c r="J30" s="38">
        <f t="shared" si="2"/>
        <v>121.38200000000001</v>
      </c>
      <c r="K30" s="38">
        <v>121.38200000000001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36.765999999999991</v>
      </c>
      <c r="H32" s="38">
        <f>H28</f>
        <v>121.38200000000001</v>
      </c>
      <c r="I32" s="36"/>
      <c r="J32" s="38">
        <f>G32+H32</f>
        <v>158.148</v>
      </c>
      <c r="K32" s="38">
        <v>161.14600000000002</v>
      </c>
      <c r="L32" s="38">
        <f>+J32-K32</f>
        <v>-2.9980000000000189</v>
      </c>
      <c r="M32" s="39">
        <f>+J32/K32-1</f>
        <v>-1.8604247080287517E-2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121.38200000000001</v>
      </c>
      <c r="I33" s="36"/>
      <c r="J33" s="38">
        <f>G33+H33</f>
        <v>121.38200000000001</v>
      </c>
      <c r="K33" s="38">
        <v>121.38200000000001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36.765999999999991</v>
      </c>
      <c r="H38" s="38">
        <v>46.039000000000001</v>
      </c>
      <c r="I38" s="36"/>
      <c r="J38" s="38">
        <f t="shared" ref="J38:J41" si="3">G38+H38</f>
        <v>82.804999999999993</v>
      </c>
      <c r="K38" s="38">
        <v>85.802999999999997</v>
      </c>
      <c r="L38" s="38">
        <f>+J38-K38</f>
        <v>-2.9980000000000047</v>
      </c>
      <c r="M38" s="39">
        <f>+J38/K38-1</f>
        <v>-3.4940503245807331E-2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36.765999999999991</v>
      </c>
      <c r="H39" s="38">
        <v>66.784999999999997</v>
      </c>
      <c r="I39" s="36"/>
      <c r="J39" s="38">
        <f t="shared" si="3"/>
        <v>103.55099999999999</v>
      </c>
      <c r="K39" s="38">
        <v>106.54899999999999</v>
      </c>
      <c r="L39" s="38">
        <f>+J39-K39</f>
        <v>-2.9980000000000047</v>
      </c>
      <c r="M39" s="39">
        <f>+J39/K39-1</f>
        <v>-2.813728894686951E-2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46.039000000000001</v>
      </c>
      <c r="I40" s="36"/>
      <c r="J40" s="38">
        <f t="shared" si="3"/>
        <v>46.039000000000001</v>
      </c>
      <c r="K40" s="38">
        <v>46.039000000000001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66.784999999999997</v>
      </c>
      <c r="I41" s="36"/>
      <c r="J41" s="38">
        <f t="shared" si="3"/>
        <v>66.784999999999997</v>
      </c>
      <c r="K41" s="38">
        <v>66.784999999999997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36.765999999999991</v>
      </c>
      <c r="H43" s="38">
        <f>H39</f>
        <v>66.784999999999997</v>
      </c>
      <c r="I43" s="36"/>
      <c r="J43" s="38">
        <f>G43+H43</f>
        <v>103.55099999999999</v>
      </c>
      <c r="K43" s="38">
        <v>106.54899999999999</v>
      </c>
      <c r="L43" s="38">
        <f>+J43-K43</f>
        <v>-2.9980000000000047</v>
      </c>
      <c r="M43" s="39">
        <f>+J43/K43-1</f>
        <v>-2.813728894686951E-2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66.784999999999997</v>
      </c>
      <c r="I44" s="36"/>
      <c r="J44" s="38">
        <f>G44+H44</f>
        <v>66.784999999999997</v>
      </c>
      <c r="K44" s="38">
        <v>66.784999999999997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36.765999999999991</v>
      </c>
      <c r="H49" s="38">
        <v>82.358000000000004</v>
      </c>
      <c r="I49" s="36"/>
      <c r="J49" s="38">
        <f t="shared" ref="J49:J52" si="4">G49+H49</f>
        <v>119.124</v>
      </c>
      <c r="K49" s="38">
        <v>122.122</v>
      </c>
      <c r="L49" s="38">
        <f>+J49-K49</f>
        <v>-2.9980000000000047</v>
      </c>
      <c r="M49" s="39">
        <f>+J49/K49-1</f>
        <v>-2.4549221270532828E-2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36.765999999999991</v>
      </c>
      <c r="H50" s="38">
        <v>121.38200000000001</v>
      </c>
      <c r="I50" s="36"/>
      <c r="J50" s="38">
        <f t="shared" si="4"/>
        <v>158.148</v>
      </c>
      <c r="K50" s="38">
        <v>161.14600000000002</v>
      </c>
      <c r="L50" s="38">
        <f>+J50-K50</f>
        <v>-2.9980000000000189</v>
      </c>
      <c r="M50" s="39">
        <f>+J50/K50-1</f>
        <v>-1.8604247080287517E-2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82.358000000000004</v>
      </c>
      <c r="I51" s="36"/>
      <c r="J51" s="38">
        <f t="shared" si="4"/>
        <v>82.358000000000004</v>
      </c>
      <c r="K51" s="38">
        <v>82.358000000000004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121.38200000000001</v>
      </c>
      <c r="I52" s="36"/>
      <c r="J52" s="38">
        <f t="shared" si="4"/>
        <v>121.38200000000001</v>
      </c>
      <c r="K52" s="38">
        <v>121.38200000000001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36.765999999999991</v>
      </c>
      <c r="H57" s="38">
        <v>44.475999999999999</v>
      </c>
      <c r="I57" s="36"/>
      <c r="J57" s="38">
        <f>G57+H57</f>
        <v>81.24199999999999</v>
      </c>
      <c r="K57" s="38">
        <v>84.24</v>
      </c>
      <c r="L57" s="38">
        <f>+J57-K57</f>
        <v>-2.9980000000000047</v>
      </c>
      <c r="M57" s="39">
        <f>+J57/K57-1</f>
        <v>-3.5588793922127326E-2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4388-49EC-42D3-84F0-F8750C000DE2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44256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44256</v>
      </c>
      <c r="K7" s="30">
        <v>44228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36.981999999999992</v>
      </c>
      <c r="H11" s="38">
        <v>82.358000000000004</v>
      </c>
      <c r="I11" s="36"/>
      <c r="J11" s="38">
        <f t="shared" ref="J11:J14" si="0">G11+H11</f>
        <v>119.34</v>
      </c>
      <c r="K11" s="38">
        <v>119.124</v>
      </c>
      <c r="L11" s="38">
        <f>+J11-K11</f>
        <v>0.21600000000000819</v>
      </c>
      <c r="M11" s="39">
        <f>+J11/K11-1</f>
        <v>1.8132366273799772E-3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36.981999999999992</v>
      </c>
      <c r="H12" s="38">
        <v>121.38200000000001</v>
      </c>
      <c r="I12" s="36"/>
      <c r="J12" s="38">
        <f t="shared" si="0"/>
        <v>158.364</v>
      </c>
      <c r="K12" s="38">
        <v>158.148</v>
      </c>
      <c r="L12" s="38">
        <f>+J12-K12</f>
        <v>0.21600000000000819</v>
      </c>
      <c r="M12" s="39">
        <f>+J12/K12-1</f>
        <v>1.3658092419759349E-3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82.358000000000004</v>
      </c>
      <c r="I13" s="36"/>
      <c r="J13" s="38">
        <f t="shared" si="0"/>
        <v>82.358000000000004</v>
      </c>
      <c r="K13" s="38">
        <v>82.358000000000004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121.38200000000001</v>
      </c>
      <c r="I14" s="36"/>
      <c r="J14" s="38">
        <f t="shared" si="0"/>
        <v>121.38200000000001</v>
      </c>
      <c r="K14" s="38">
        <v>121.38200000000001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36.981999999999992</v>
      </c>
      <c r="H19" s="38">
        <v>82.358000000000004</v>
      </c>
      <c r="I19" s="36"/>
      <c r="J19" s="38">
        <f t="shared" ref="J19:J22" si="1">G19+H19</f>
        <v>119.34</v>
      </c>
      <c r="K19" s="38">
        <v>119.124</v>
      </c>
      <c r="L19" s="38">
        <f>+J19-K19</f>
        <v>0.21600000000000819</v>
      </c>
      <c r="M19" s="39">
        <f>+J19/K19-1</f>
        <v>1.8132366273799772E-3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36.981999999999992</v>
      </c>
      <c r="H20" s="38">
        <v>121.38200000000001</v>
      </c>
      <c r="I20" s="36"/>
      <c r="J20" s="38">
        <f t="shared" si="1"/>
        <v>158.364</v>
      </c>
      <c r="K20" s="38">
        <v>158.148</v>
      </c>
      <c r="L20" s="38">
        <f>+J20-K20</f>
        <v>0.21600000000000819</v>
      </c>
      <c r="M20" s="39">
        <f>+J20/K20-1</f>
        <v>1.3658092419759349E-3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82.358000000000004</v>
      </c>
      <c r="I21" s="36"/>
      <c r="J21" s="38">
        <f t="shared" si="1"/>
        <v>82.358000000000004</v>
      </c>
      <c r="K21" s="38">
        <v>82.358000000000004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121.38200000000001</v>
      </c>
      <c r="I22" s="36"/>
      <c r="J22" s="38">
        <f t="shared" si="1"/>
        <v>121.38200000000001</v>
      </c>
      <c r="K22" s="38">
        <v>121.38200000000001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36.981999999999992</v>
      </c>
      <c r="H27" s="38">
        <v>82.358000000000004</v>
      </c>
      <c r="I27" s="36"/>
      <c r="J27" s="38">
        <f t="shared" ref="J27:J30" si="2">G27+H27</f>
        <v>119.34</v>
      </c>
      <c r="K27" s="38">
        <v>119.124</v>
      </c>
      <c r="L27" s="38">
        <f>+J27-K27</f>
        <v>0.21600000000000819</v>
      </c>
      <c r="M27" s="39">
        <f>+J27/K27-1</f>
        <v>1.8132366273799772E-3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36.981999999999992</v>
      </c>
      <c r="H28" s="38">
        <v>121.38200000000001</v>
      </c>
      <c r="I28" s="36"/>
      <c r="J28" s="38">
        <f t="shared" si="2"/>
        <v>158.364</v>
      </c>
      <c r="K28" s="38">
        <v>158.148</v>
      </c>
      <c r="L28" s="38">
        <f>+J28-K28</f>
        <v>0.21600000000000819</v>
      </c>
      <c r="M28" s="39">
        <f>+J28/K28-1</f>
        <v>1.3658092419759349E-3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82.358000000000004</v>
      </c>
      <c r="I29" s="36"/>
      <c r="J29" s="38">
        <f t="shared" si="2"/>
        <v>82.358000000000004</v>
      </c>
      <c r="K29" s="38">
        <v>82.358000000000004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121.38200000000001</v>
      </c>
      <c r="I30" s="36"/>
      <c r="J30" s="38">
        <f t="shared" si="2"/>
        <v>121.38200000000001</v>
      </c>
      <c r="K30" s="38">
        <v>121.38200000000001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36.981999999999992</v>
      </c>
      <c r="H32" s="38">
        <f>H28</f>
        <v>121.38200000000001</v>
      </c>
      <c r="I32" s="36"/>
      <c r="J32" s="38">
        <f>G32+H32</f>
        <v>158.364</v>
      </c>
      <c r="K32" s="38">
        <v>158.148</v>
      </c>
      <c r="L32" s="38">
        <f>+J32-K32</f>
        <v>0.21600000000000819</v>
      </c>
      <c r="M32" s="39">
        <f>+J32/K32-1</f>
        <v>1.3658092419759349E-3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121.38200000000001</v>
      </c>
      <c r="I33" s="36"/>
      <c r="J33" s="38">
        <f>G33+H33</f>
        <v>121.38200000000001</v>
      </c>
      <c r="K33" s="38">
        <v>121.38200000000001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36.981999999999992</v>
      </c>
      <c r="H38" s="38">
        <v>46.039000000000001</v>
      </c>
      <c r="I38" s="36"/>
      <c r="J38" s="38">
        <f t="shared" ref="J38:J41" si="3">G38+H38</f>
        <v>83.020999999999987</v>
      </c>
      <c r="K38" s="38">
        <v>82.804999999999993</v>
      </c>
      <c r="L38" s="38">
        <f>+J38-K38</f>
        <v>0.21599999999999397</v>
      </c>
      <c r="M38" s="39">
        <f>+J38/K38-1</f>
        <v>2.6085381317553225E-3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36.981999999999992</v>
      </c>
      <c r="H39" s="38">
        <v>66.784999999999997</v>
      </c>
      <c r="I39" s="36"/>
      <c r="J39" s="38">
        <f t="shared" si="3"/>
        <v>103.767</v>
      </c>
      <c r="K39" s="38">
        <v>103.55099999999999</v>
      </c>
      <c r="L39" s="38">
        <f>+J39-K39</f>
        <v>0.21600000000000819</v>
      </c>
      <c r="M39" s="39">
        <f>+J39/K39-1</f>
        <v>2.0859286728278637E-3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46.039000000000001</v>
      </c>
      <c r="I40" s="36"/>
      <c r="J40" s="38">
        <f t="shared" si="3"/>
        <v>46.039000000000001</v>
      </c>
      <c r="K40" s="38">
        <v>46.039000000000001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66.784999999999997</v>
      </c>
      <c r="I41" s="36"/>
      <c r="J41" s="38">
        <f t="shared" si="3"/>
        <v>66.784999999999997</v>
      </c>
      <c r="K41" s="38">
        <v>66.784999999999997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36.981999999999992</v>
      </c>
      <c r="H43" s="38">
        <f>H39</f>
        <v>66.784999999999997</v>
      </c>
      <c r="I43" s="36"/>
      <c r="J43" s="38">
        <f>G43+H43</f>
        <v>103.767</v>
      </c>
      <c r="K43" s="38">
        <v>103.55099999999999</v>
      </c>
      <c r="L43" s="38">
        <f>+J43-K43</f>
        <v>0.21600000000000819</v>
      </c>
      <c r="M43" s="39">
        <f>+J43/K43-1</f>
        <v>2.0859286728278637E-3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66.784999999999997</v>
      </c>
      <c r="I44" s="36"/>
      <c r="J44" s="38">
        <f>G44+H44</f>
        <v>66.784999999999997</v>
      </c>
      <c r="K44" s="38">
        <v>66.784999999999997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36.981999999999992</v>
      </c>
      <c r="H49" s="38">
        <v>82.358000000000004</v>
      </c>
      <c r="I49" s="36"/>
      <c r="J49" s="38">
        <f t="shared" ref="J49:J52" si="4">G49+H49</f>
        <v>119.34</v>
      </c>
      <c r="K49" s="38">
        <v>119.124</v>
      </c>
      <c r="L49" s="38">
        <f>+J49-K49</f>
        <v>0.21600000000000819</v>
      </c>
      <c r="M49" s="39">
        <f>+J49/K49-1</f>
        <v>1.8132366273799772E-3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36.981999999999992</v>
      </c>
      <c r="H50" s="38">
        <v>121.38200000000001</v>
      </c>
      <c r="I50" s="36"/>
      <c r="J50" s="38">
        <f t="shared" si="4"/>
        <v>158.364</v>
      </c>
      <c r="K50" s="38">
        <v>158.148</v>
      </c>
      <c r="L50" s="38">
        <f>+J50-K50</f>
        <v>0.21600000000000819</v>
      </c>
      <c r="M50" s="39">
        <f>+J50/K50-1</f>
        <v>1.3658092419759349E-3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82.358000000000004</v>
      </c>
      <c r="I51" s="36"/>
      <c r="J51" s="38">
        <f t="shared" si="4"/>
        <v>82.358000000000004</v>
      </c>
      <c r="K51" s="38">
        <v>82.358000000000004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121.38200000000001</v>
      </c>
      <c r="I52" s="36"/>
      <c r="J52" s="38">
        <f t="shared" si="4"/>
        <v>121.38200000000001</v>
      </c>
      <c r="K52" s="38">
        <v>121.38200000000001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36.981999999999992</v>
      </c>
      <c r="H57" s="38">
        <v>44.475999999999999</v>
      </c>
      <c r="I57" s="36"/>
      <c r="J57" s="38">
        <f>G57+H57</f>
        <v>81.457999999999998</v>
      </c>
      <c r="K57" s="38">
        <v>81.24199999999999</v>
      </c>
      <c r="L57" s="38">
        <f>+J57-K57</f>
        <v>0.21600000000000819</v>
      </c>
      <c r="M57" s="39">
        <f>+J57/K57-1</f>
        <v>2.6587233204500293E-3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880D-6BE5-408C-BD77-2A731993E515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44287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44287</v>
      </c>
      <c r="K7" s="30">
        <v>44256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31.370999999999999</v>
      </c>
      <c r="H11" s="38">
        <v>82.358000000000004</v>
      </c>
      <c r="I11" s="36"/>
      <c r="J11" s="38">
        <f t="shared" ref="J11:J14" si="0">G11+H11</f>
        <v>113.729</v>
      </c>
      <c r="K11" s="38">
        <v>119.34</v>
      </c>
      <c r="L11" s="38">
        <f>+J11-K11</f>
        <v>-5.6110000000000042</v>
      </c>
      <c r="M11" s="39">
        <f>+J11/K11-1</f>
        <v>-4.7016926428691153E-2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31.370999999999999</v>
      </c>
      <c r="H12" s="38">
        <v>121.38200000000001</v>
      </c>
      <c r="I12" s="36"/>
      <c r="J12" s="38">
        <f t="shared" si="0"/>
        <v>152.75300000000001</v>
      </c>
      <c r="K12" s="38">
        <v>158.364</v>
      </c>
      <c r="L12" s="38">
        <f>+J12-K12</f>
        <v>-5.61099999999999</v>
      </c>
      <c r="M12" s="39">
        <f>+J12/K12-1</f>
        <v>-3.5431032305321852E-2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82.358000000000004</v>
      </c>
      <c r="I13" s="36"/>
      <c r="J13" s="38">
        <f t="shared" si="0"/>
        <v>82.358000000000004</v>
      </c>
      <c r="K13" s="38">
        <v>82.358000000000004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121.38200000000001</v>
      </c>
      <c r="I14" s="36"/>
      <c r="J14" s="38">
        <f t="shared" si="0"/>
        <v>121.38200000000001</v>
      </c>
      <c r="K14" s="38">
        <v>121.38200000000001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31.370999999999999</v>
      </c>
      <c r="H19" s="38">
        <v>82.358000000000004</v>
      </c>
      <c r="I19" s="36"/>
      <c r="J19" s="38">
        <f t="shared" ref="J19:J22" si="1">G19+H19</f>
        <v>113.729</v>
      </c>
      <c r="K19" s="38">
        <v>119.34</v>
      </c>
      <c r="L19" s="38">
        <f>+J19-K19</f>
        <v>-5.6110000000000042</v>
      </c>
      <c r="M19" s="39">
        <f>+J19/K19-1</f>
        <v>-4.7016926428691153E-2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31.370999999999999</v>
      </c>
      <c r="H20" s="38">
        <v>121.38200000000001</v>
      </c>
      <c r="I20" s="36"/>
      <c r="J20" s="38">
        <f t="shared" si="1"/>
        <v>152.75300000000001</v>
      </c>
      <c r="K20" s="38">
        <v>158.364</v>
      </c>
      <c r="L20" s="38">
        <f>+J20-K20</f>
        <v>-5.61099999999999</v>
      </c>
      <c r="M20" s="39">
        <f>+J20/K20-1</f>
        <v>-3.5431032305321852E-2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82.358000000000004</v>
      </c>
      <c r="I21" s="36"/>
      <c r="J21" s="38">
        <f t="shared" si="1"/>
        <v>82.358000000000004</v>
      </c>
      <c r="K21" s="38">
        <v>82.358000000000004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121.38200000000001</v>
      </c>
      <c r="I22" s="36"/>
      <c r="J22" s="38">
        <f t="shared" si="1"/>
        <v>121.38200000000001</v>
      </c>
      <c r="K22" s="38">
        <v>121.38200000000001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31.370999999999999</v>
      </c>
      <c r="H27" s="38">
        <v>82.358000000000004</v>
      </c>
      <c r="I27" s="36"/>
      <c r="J27" s="38">
        <f t="shared" ref="J27:J30" si="2">G27+H27</f>
        <v>113.729</v>
      </c>
      <c r="K27" s="38">
        <v>119.34</v>
      </c>
      <c r="L27" s="38">
        <f>+J27-K27</f>
        <v>-5.6110000000000042</v>
      </c>
      <c r="M27" s="39">
        <f>+J27/K27-1</f>
        <v>-4.7016926428691153E-2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31.370999999999999</v>
      </c>
      <c r="H28" s="38">
        <v>121.38200000000001</v>
      </c>
      <c r="I28" s="36"/>
      <c r="J28" s="38">
        <f t="shared" si="2"/>
        <v>152.75300000000001</v>
      </c>
      <c r="K28" s="38">
        <v>158.364</v>
      </c>
      <c r="L28" s="38">
        <f>+J28-K28</f>
        <v>-5.61099999999999</v>
      </c>
      <c r="M28" s="39">
        <f>+J28/K28-1</f>
        <v>-3.5431032305321852E-2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82.358000000000004</v>
      </c>
      <c r="I29" s="36"/>
      <c r="J29" s="38">
        <f t="shared" si="2"/>
        <v>82.358000000000004</v>
      </c>
      <c r="K29" s="38">
        <v>82.358000000000004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121.38200000000001</v>
      </c>
      <c r="I30" s="36"/>
      <c r="J30" s="38">
        <f t="shared" si="2"/>
        <v>121.38200000000001</v>
      </c>
      <c r="K30" s="38">
        <v>121.38200000000001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31.370999999999999</v>
      </c>
      <c r="H32" s="38">
        <f>H28</f>
        <v>121.38200000000001</v>
      </c>
      <c r="I32" s="36"/>
      <c r="J32" s="38">
        <f>G32+H32</f>
        <v>152.75300000000001</v>
      </c>
      <c r="K32" s="38">
        <v>158.364</v>
      </c>
      <c r="L32" s="38">
        <f>+J32-K32</f>
        <v>-5.61099999999999</v>
      </c>
      <c r="M32" s="39">
        <f>+J32/K32-1</f>
        <v>-3.5431032305321852E-2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121.38200000000001</v>
      </c>
      <c r="I33" s="36"/>
      <c r="J33" s="38">
        <f>G33+H33</f>
        <v>121.38200000000001</v>
      </c>
      <c r="K33" s="38">
        <v>121.38200000000001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31.370999999999999</v>
      </c>
      <c r="H38" s="38">
        <v>46.039000000000001</v>
      </c>
      <c r="I38" s="36"/>
      <c r="J38" s="38">
        <f t="shared" ref="J38:J41" si="3">G38+H38</f>
        <v>77.41</v>
      </c>
      <c r="K38" s="38">
        <v>83.020999999999987</v>
      </c>
      <c r="L38" s="38">
        <f>+J38-K38</f>
        <v>-5.61099999999999</v>
      </c>
      <c r="M38" s="39">
        <f>+J38/K38-1</f>
        <v>-6.7585309740908817E-2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31.370999999999999</v>
      </c>
      <c r="H39" s="38">
        <v>66.784999999999997</v>
      </c>
      <c r="I39" s="36"/>
      <c r="J39" s="38">
        <f t="shared" si="3"/>
        <v>98.155999999999992</v>
      </c>
      <c r="K39" s="38">
        <v>103.767</v>
      </c>
      <c r="L39" s="38">
        <f>+J39-K39</f>
        <v>-5.6110000000000042</v>
      </c>
      <c r="M39" s="39">
        <f>+J39/K39-1</f>
        <v>-5.4073067545558851E-2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46.039000000000001</v>
      </c>
      <c r="I40" s="36"/>
      <c r="J40" s="38">
        <f t="shared" si="3"/>
        <v>46.039000000000001</v>
      </c>
      <c r="K40" s="38">
        <v>46.039000000000001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66.784999999999997</v>
      </c>
      <c r="I41" s="36"/>
      <c r="J41" s="38">
        <f t="shared" si="3"/>
        <v>66.784999999999997</v>
      </c>
      <c r="K41" s="38">
        <v>66.784999999999997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31.370999999999999</v>
      </c>
      <c r="H43" s="38">
        <f>H39</f>
        <v>66.784999999999997</v>
      </c>
      <c r="I43" s="36"/>
      <c r="J43" s="38">
        <f>G43+H43</f>
        <v>98.155999999999992</v>
      </c>
      <c r="K43" s="38">
        <v>103.767</v>
      </c>
      <c r="L43" s="38">
        <f>+J43-K43</f>
        <v>-5.6110000000000042</v>
      </c>
      <c r="M43" s="39">
        <f>+J43/K43-1</f>
        <v>-5.4073067545558851E-2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66.784999999999997</v>
      </c>
      <c r="I44" s="36"/>
      <c r="J44" s="38">
        <f>G44+H44</f>
        <v>66.784999999999997</v>
      </c>
      <c r="K44" s="38">
        <v>66.784999999999997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31.370999999999999</v>
      </c>
      <c r="H49" s="38">
        <v>82.358000000000004</v>
      </c>
      <c r="I49" s="36"/>
      <c r="J49" s="38">
        <f t="shared" ref="J49:J52" si="4">G49+H49</f>
        <v>113.729</v>
      </c>
      <c r="K49" s="38">
        <v>119.34</v>
      </c>
      <c r="L49" s="38">
        <f>+J49-K49</f>
        <v>-5.6110000000000042</v>
      </c>
      <c r="M49" s="39">
        <f>+J49/K49-1</f>
        <v>-4.7016926428691153E-2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31.370999999999999</v>
      </c>
      <c r="H50" s="38">
        <v>121.38200000000001</v>
      </c>
      <c r="I50" s="36"/>
      <c r="J50" s="38">
        <f t="shared" si="4"/>
        <v>152.75300000000001</v>
      </c>
      <c r="K50" s="38">
        <v>158.364</v>
      </c>
      <c r="L50" s="38">
        <f>+J50-K50</f>
        <v>-5.61099999999999</v>
      </c>
      <c r="M50" s="39">
        <f>+J50/K50-1</f>
        <v>-3.5431032305321852E-2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82.358000000000004</v>
      </c>
      <c r="I51" s="36"/>
      <c r="J51" s="38">
        <f t="shared" si="4"/>
        <v>82.358000000000004</v>
      </c>
      <c r="K51" s="38">
        <v>82.358000000000004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121.38200000000001</v>
      </c>
      <c r="I52" s="36"/>
      <c r="J52" s="38">
        <f t="shared" si="4"/>
        <v>121.38200000000001</v>
      </c>
      <c r="K52" s="38">
        <v>121.38200000000001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31.370999999999999</v>
      </c>
      <c r="H57" s="38">
        <v>44.475999999999999</v>
      </c>
      <c r="I57" s="36"/>
      <c r="J57" s="38">
        <f>G57+H57</f>
        <v>75.846999999999994</v>
      </c>
      <c r="K57" s="38">
        <v>81.457999999999998</v>
      </c>
      <c r="L57" s="38">
        <f>+J57-K57</f>
        <v>-5.6110000000000042</v>
      </c>
      <c r="M57" s="39">
        <f>+J57/K57-1</f>
        <v>-6.8882123302806408E-2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2620-D345-452B-8069-AF7B70867786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44317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44317</v>
      </c>
      <c r="K7" s="30">
        <v>44287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35.683999999999997</v>
      </c>
      <c r="H11" s="38">
        <v>80.599000000000004</v>
      </c>
      <c r="I11" s="36"/>
      <c r="J11" s="38">
        <f t="shared" ref="J11:J14" si="0">G11+H11</f>
        <v>116.283</v>
      </c>
      <c r="K11" s="38">
        <v>113.729</v>
      </c>
      <c r="L11" s="38">
        <f>+J11-K11</f>
        <v>2.554000000000002</v>
      </c>
      <c r="M11" s="39">
        <f>+J11/K11-1</f>
        <v>2.2456893140711642E-2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35.683999999999997</v>
      </c>
      <c r="H12" s="38">
        <v>120.562</v>
      </c>
      <c r="I12" s="36"/>
      <c r="J12" s="38">
        <f t="shared" si="0"/>
        <v>156.24599999999998</v>
      </c>
      <c r="K12" s="38">
        <v>152.75300000000001</v>
      </c>
      <c r="L12" s="38">
        <f>+J12-K12</f>
        <v>3.4929999999999666</v>
      </c>
      <c r="M12" s="39">
        <f>+J12/K12-1</f>
        <v>2.2866981335881942E-2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80.599000000000004</v>
      </c>
      <c r="I13" s="36"/>
      <c r="J13" s="38">
        <f t="shared" si="0"/>
        <v>80.599000000000004</v>
      </c>
      <c r="K13" s="38">
        <v>82.358000000000004</v>
      </c>
      <c r="L13" s="38">
        <f>+J13-K13</f>
        <v>-1.7590000000000003</v>
      </c>
      <c r="M13" s="39">
        <f>+J13/K13-1</f>
        <v>-2.1357973724471235E-2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120.562</v>
      </c>
      <c r="I14" s="36"/>
      <c r="J14" s="38">
        <f t="shared" si="0"/>
        <v>120.562</v>
      </c>
      <c r="K14" s="38">
        <v>121.38200000000001</v>
      </c>
      <c r="L14" s="38">
        <f>+J14-K14</f>
        <v>-0.82000000000000739</v>
      </c>
      <c r="M14" s="39">
        <f>+J14/K14-1</f>
        <v>-6.7555321217314113E-3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35.683999999999997</v>
      </c>
      <c r="H19" s="38">
        <v>80.599000000000004</v>
      </c>
      <c r="I19" s="36"/>
      <c r="J19" s="38">
        <f t="shared" ref="J19:J22" si="1">G19+H19</f>
        <v>116.283</v>
      </c>
      <c r="K19" s="38">
        <v>113.729</v>
      </c>
      <c r="L19" s="38">
        <f>+J19-K19</f>
        <v>2.554000000000002</v>
      </c>
      <c r="M19" s="39">
        <f>+J19/K19-1</f>
        <v>2.2456893140711642E-2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35.683999999999997</v>
      </c>
      <c r="H20" s="38">
        <v>120.562</v>
      </c>
      <c r="I20" s="36"/>
      <c r="J20" s="38">
        <f t="shared" si="1"/>
        <v>156.24599999999998</v>
      </c>
      <c r="K20" s="38">
        <v>152.75300000000001</v>
      </c>
      <c r="L20" s="38">
        <f>+J20-K20</f>
        <v>3.4929999999999666</v>
      </c>
      <c r="M20" s="39">
        <f>+J20/K20-1</f>
        <v>2.2866981335881942E-2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80.599000000000004</v>
      </c>
      <c r="I21" s="36"/>
      <c r="J21" s="38">
        <f t="shared" si="1"/>
        <v>80.599000000000004</v>
      </c>
      <c r="K21" s="38">
        <v>82.358000000000004</v>
      </c>
      <c r="L21" s="38">
        <f>+J21-K21</f>
        <v>-1.7590000000000003</v>
      </c>
      <c r="M21" s="39">
        <f>+J21/K21-1</f>
        <v>-2.1357973724471235E-2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120.562</v>
      </c>
      <c r="I22" s="36"/>
      <c r="J22" s="38">
        <f t="shared" si="1"/>
        <v>120.562</v>
      </c>
      <c r="K22" s="38">
        <v>121.38200000000001</v>
      </c>
      <c r="L22" s="38">
        <f>+J22-K22</f>
        <v>-0.82000000000000739</v>
      </c>
      <c r="M22" s="39">
        <f>+J22/K22-1</f>
        <v>-6.7555321217314113E-3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35.683999999999997</v>
      </c>
      <c r="H27" s="38">
        <v>80.599000000000004</v>
      </c>
      <c r="I27" s="36"/>
      <c r="J27" s="38">
        <f t="shared" ref="J27:J30" si="2">G27+H27</f>
        <v>116.283</v>
      </c>
      <c r="K27" s="38">
        <v>113.729</v>
      </c>
      <c r="L27" s="38">
        <f>+J27-K27</f>
        <v>2.554000000000002</v>
      </c>
      <c r="M27" s="39">
        <f>+J27/K27-1</f>
        <v>2.2456893140711642E-2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35.683999999999997</v>
      </c>
      <c r="H28" s="38">
        <v>120.562</v>
      </c>
      <c r="I28" s="36"/>
      <c r="J28" s="38">
        <f t="shared" si="2"/>
        <v>156.24599999999998</v>
      </c>
      <c r="K28" s="38">
        <v>152.75300000000001</v>
      </c>
      <c r="L28" s="38">
        <f>+J28-K28</f>
        <v>3.4929999999999666</v>
      </c>
      <c r="M28" s="39">
        <f>+J28/K28-1</f>
        <v>2.2866981335881942E-2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80.599000000000004</v>
      </c>
      <c r="I29" s="36"/>
      <c r="J29" s="38">
        <f t="shared" si="2"/>
        <v>80.599000000000004</v>
      </c>
      <c r="K29" s="38">
        <v>82.358000000000004</v>
      </c>
      <c r="L29" s="38">
        <f>+J29-K29</f>
        <v>-1.7590000000000003</v>
      </c>
      <c r="M29" s="39">
        <f>+J29/K29-1</f>
        <v>-2.1357973724471235E-2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120.562</v>
      </c>
      <c r="I30" s="36"/>
      <c r="J30" s="38">
        <f t="shared" si="2"/>
        <v>120.562</v>
      </c>
      <c r="K30" s="38">
        <v>121.38200000000001</v>
      </c>
      <c r="L30" s="38">
        <f>+J30-K30</f>
        <v>-0.82000000000000739</v>
      </c>
      <c r="M30" s="39">
        <f>+J30/K30-1</f>
        <v>-6.7555321217314113E-3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35.683999999999997</v>
      </c>
      <c r="H32" s="38">
        <f>H28</f>
        <v>120.562</v>
      </c>
      <c r="I32" s="36"/>
      <c r="J32" s="38">
        <f>G32+H32</f>
        <v>156.24599999999998</v>
      </c>
      <c r="K32" s="38">
        <v>152.75300000000001</v>
      </c>
      <c r="L32" s="38">
        <f>+J32-K32</f>
        <v>3.4929999999999666</v>
      </c>
      <c r="M32" s="39">
        <f>+J32/K32-1</f>
        <v>2.2866981335881942E-2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120.562</v>
      </c>
      <c r="I33" s="36"/>
      <c r="J33" s="38">
        <f>G33+H33</f>
        <v>120.562</v>
      </c>
      <c r="K33" s="38">
        <v>121.38200000000001</v>
      </c>
      <c r="L33" s="38">
        <f>+J33-K33</f>
        <v>-0.82000000000000739</v>
      </c>
      <c r="M33" s="39">
        <f>+J33/K33-1</f>
        <v>-6.7555321217314113E-3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35.683999999999997</v>
      </c>
      <c r="H38" s="38">
        <v>45.906999999999996</v>
      </c>
      <c r="I38" s="36"/>
      <c r="J38" s="38">
        <f t="shared" ref="J38:J41" si="3">G38+H38</f>
        <v>81.590999999999994</v>
      </c>
      <c r="K38" s="38">
        <v>77.41</v>
      </c>
      <c r="L38" s="38">
        <f>+J38-K38</f>
        <v>4.1809999999999974</v>
      </c>
      <c r="M38" s="39">
        <f>+J38/K38-1</f>
        <v>5.4011109675752511E-2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35.683999999999997</v>
      </c>
      <c r="H39" s="38">
        <v>67.573999999999998</v>
      </c>
      <c r="I39" s="36"/>
      <c r="J39" s="38">
        <f t="shared" si="3"/>
        <v>103.258</v>
      </c>
      <c r="K39" s="38">
        <v>98.155999999999992</v>
      </c>
      <c r="L39" s="38">
        <f>+J39-K39</f>
        <v>5.1020000000000039</v>
      </c>
      <c r="M39" s="39">
        <f>+J39/K39-1</f>
        <v>5.1978483230775474E-2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45.906999999999996</v>
      </c>
      <c r="I40" s="36"/>
      <c r="J40" s="38">
        <f t="shared" si="3"/>
        <v>45.906999999999996</v>
      </c>
      <c r="K40" s="38">
        <v>46.039000000000001</v>
      </c>
      <c r="L40" s="38">
        <f>+J40-K40</f>
        <v>-0.132000000000005</v>
      </c>
      <c r="M40" s="39">
        <f>+J40/K40-1</f>
        <v>-2.8671343860641185E-3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67.573999999999998</v>
      </c>
      <c r="I41" s="36"/>
      <c r="J41" s="38">
        <f t="shared" si="3"/>
        <v>67.573999999999998</v>
      </c>
      <c r="K41" s="38">
        <v>66.784999999999997</v>
      </c>
      <c r="L41" s="38">
        <f>+J41-K41</f>
        <v>0.78900000000000148</v>
      </c>
      <c r="M41" s="39">
        <f>+J41/K41-1</f>
        <v>1.1814030096578554E-2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35.683999999999997</v>
      </c>
      <c r="H43" s="38">
        <f>H39</f>
        <v>67.573999999999998</v>
      </c>
      <c r="I43" s="36"/>
      <c r="J43" s="38">
        <f>G43+H43</f>
        <v>103.258</v>
      </c>
      <c r="K43" s="38">
        <v>98.155999999999992</v>
      </c>
      <c r="L43" s="38">
        <f>+J43-K43</f>
        <v>5.1020000000000039</v>
      </c>
      <c r="M43" s="39">
        <f>+J43/K43-1</f>
        <v>5.1978483230775474E-2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67.573999999999998</v>
      </c>
      <c r="I44" s="36"/>
      <c r="J44" s="38">
        <f>G44+H44</f>
        <v>67.573999999999998</v>
      </c>
      <c r="K44" s="38">
        <v>66.784999999999997</v>
      </c>
      <c r="L44" s="38">
        <f>+J44-K44</f>
        <v>0.78900000000000148</v>
      </c>
      <c r="M44" s="39">
        <f>+J44/K44-1</f>
        <v>1.1814030096578554E-2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35.683999999999997</v>
      </c>
      <c r="H49" s="38">
        <v>80.599000000000004</v>
      </c>
      <c r="I49" s="36"/>
      <c r="J49" s="38">
        <f t="shared" ref="J49:J52" si="4">G49+H49</f>
        <v>116.283</v>
      </c>
      <c r="K49" s="38">
        <v>113.729</v>
      </c>
      <c r="L49" s="38">
        <f>+J49-K49</f>
        <v>2.554000000000002</v>
      </c>
      <c r="M49" s="39">
        <f>+J49/K49-1</f>
        <v>2.2456893140711642E-2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35.683999999999997</v>
      </c>
      <c r="H50" s="38">
        <v>120.562</v>
      </c>
      <c r="I50" s="36"/>
      <c r="J50" s="38">
        <f t="shared" si="4"/>
        <v>156.24599999999998</v>
      </c>
      <c r="K50" s="38">
        <v>152.75300000000001</v>
      </c>
      <c r="L50" s="38">
        <f>+J50-K50</f>
        <v>3.4929999999999666</v>
      </c>
      <c r="M50" s="39">
        <f>+J50/K50-1</f>
        <v>2.2866981335881942E-2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80.599000000000004</v>
      </c>
      <c r="I51" s="36"/>
      <c r="J51" s="38">
        <f t="shared" si="4"/>
        <v>80.599000000000004</v>
      </c>
      <c r="K51" s="38">
        <v>82.358000000000004</v>
      </c>
      <c r="L51" s="38">
        <f>+J51-K51</f>
        <v>-1.7590000000000003</v>
      </c>
      <c r="M51" s="39">
        <f>+J51/K51-1</f>
        <v>-2.1357973724471235E-2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120.562</v>
      </c>
      <c r="I52" s="36"/>
      <c r="J52" s="38">
        <f t="shared" si="4"/>
        <v>120.562</v>
      </c>
      <c r="K52" s="38">
        <v>121.38200000000001</v>
      </c>
      <c r="L52" s="38">
        <f>+J52-K52</f>
        <v>-0.82000000000000739</v>
      </c>
      <c r="M52" s="39">
        <f>+J52/K52-1</f>
        <v>-6.7555321217314113E-3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35.683999999999997</v>
      </c>
      <c r="H57" s="38">
        <v>44.475999999999999</v>
      </c>
      <c r="I57" s="36"/>
      <c r="J57" s="38">
        <f>G57+H57</f>
        <v>80.16</v>
      </c>
      <c r="K57" s="38">
        <v>75.846999999999994</v>
      </c>
      <c r="L57" s="38">
        <f>+J57-K57</f>
        <v>4.3130000000000024</v>
      </c>
      <c r="M57" s="39">
        <f>+J57/K57-1</f>
        <v>5.6864477171147287E-2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FFB9-3A06-4BA2-8EBA-C52FE93D58F0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44348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44348</v>
      </c>
      <c r="K7" s="30">
        <v>44317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39.459999999999994</v>
      </c>
      <c r="H11" s="38">
        <v>80.599000000000004</v>
      </c>
      <c r="I11" s="36"/>
      <c r="J11" s="38">
        <f t="shared" ref="J11:J14" si="0">G11+H11</f>
        <v>120.059</v>
      </c>
      <c r="K11" s="38">
        <v>116.283</v>
      </c>
      <c r="L11" s="38">
        <f>+J11-K11</f>
        <v>3.7759999999999962</v>
      </c>
      <c r="M11" s="39">
        <f>+J11/K11-1</f>
        <v>3.2472502429417904E-2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39.459999999999994</v>
      </c>
      <c r="H12" s="38">
        <v>120.562</v>
      </c>
      <c r="I12" s="36"/>
      <c r="J12" s="38">
        <f t="shared" si="0"/>
        <v>160.02199999999999</v>
      </c>
      <c r="K12" s="38">
        <v>156.24599999999998</v>
      </c>
      <c r="L12" s="38">
        <f>+J12-K12</f>
        <v>3.7760000000000105</v>
      </c>
      <c r="M12" s="39">
        <f>+J12/K12-1</f>
        <v>2.4167018675678165E-2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80.599000000000004</v>
      </c>
      <c r="I13" s="36"/>
      <c r="J13" s="38">
        <f t="shared" si="0"/>
        <v>80.599000000000004</v>
      </c>
      <c r="K13" s="38">
        <v>80.599000000000004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120.562</v>
      </c>
      <c r="I14" s="36"/>
      <c r="J14" s="38">
        <f t="shared" si="0"/>
        <v>120.562</v>
      </c>
      <c r="K14" s="38">
        <v>120.562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39.459999999999994</v>
      </c>
      <c r="H19" s="38">
        <v>80.599000000000004</v>
      </c>
      <c r="I19" s="36"/>
      <c r="J19" s="38">
        <f t="shared" ref="J19:J22" si="1">G19+H19</f>
        <v>120.059</v>
      </c>
      <c r="K19" s="38">
        <v>116.283</v>
      </c>
      <c r="L19" s="38">
        <f>+J19-K19</f>
        <v>3.7759999999999962</v>
      </c>
      <c r="M19" s="39">
        <f>+J19/K19-1</f>
        <v>3.2472502429417904E-2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39.459999999999994</v>
      </c>
      <c r="H20" s="38">
        <v>120.562</v>
      </c>
      <c r="I20" s="36"/>
      <c r="J20" s="38">
        <f t="shared" si="1"/>
        <v>160.02199999999999</v>
      </c>
      <c r="K20" s="38">
        <v>156.24599999999998</v>
      </c>
      <c r="L20" s="38">
        <f>+J20-K20</f>
        <v>3.7760000000000105</v>
      </c>
      <c r="M20" s="39">
        <f>+J20/K20-1</f>
        <v>2.4167018675678165E-2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80.599000000000004</v>
      </c>
      <c r="I21" s="36"/>
      <c r="J21" s="38">
        <f t="shared" si="1"/>
        <v>80.599000000000004</v>
      </c>
      <c r="K21" s="38">
        <v>80.599000000000004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120.562</v>
      </c>
      <c r="I22" s="36"/>
      <c r="J22" s="38">
        <f t="shared" si="1"/>
        <v>120.562</v>
      </c>
      <c r="K22" s="38">
        <v>120.562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39.459999999999994</v>
      </c>
      <c r="H27" s="38">
        <v>80.599000000000004</v>
      </c>
      <c r="I27" s="36"/>
      <c r="J27" s="38">
        <f t="shared" ref="J27:J30" si="2">G27+H27</f>
        <v>120.059</v>
      </c>
      <c r="K27" s="38">
        <v>116.283</v>
      </c>
      <c r="L27" s="38">
        <f>+J27-K27</f>
        <v>3.7759999999999962</v>
      </c>
      <c r="M27" s="39">
        <f>+J27/K27-1</f>
        <v>3.2472502429417904E-2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39.459999999999994</v>
      </c>
      <c r="H28" s="38">
        <v>120.562</v>
      </c>
      <c r="I28" s="36"/>
      <c r="J28" s="38">
        <f t="shared" si="2"/>
        <v>160.02199999999999</v>
      </c>
      <c r="K28" s="38">
        <v>156.24599999999998</v>
      </c>
      <c r="L28" s="38">
        <f>+J28-K28</f>
        <v>3.7760000000000105</v>
      </c>
      <c r="M28" s="39">
        <f>+J28/K28-1</f>
        <v>2.4167018675678165E-2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80.599000000000004</v>
      </c>
      <c r="I29" s="36"/>
      <c r="J29" s="38">
        <f t="shared" si="2"/>
        <v>80.599000000000004</v>
      </c>
      <c r="K29" s="38">
        <v>80.599000000000004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120.562</v>
      </c>
      <c r="I30" s="36"/>
      <c r="J30" s="38">
        <f t="shared" si="2"/>
        <v>120.562</v>
      </c>
      <c r="K30" s="38">
        <v>120.562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39.459999999999994</v>
      </c>
      <c r="H32" s="38">
        <f>H28</f>
        <v>120.562</v>
      </c>
      <c r="I32" s="36"/>
      <c r="J32" s="38">
        <f>G32+H32</f>
        <v>160.02199999999999</v>
      </c>
      <c r="K32" s="38">
        <v>156.24599999999998</v>
      </c>
      <c r="L32" s="38">
        <f>+J32-K32</f>
        <v>3.7760000000000105</v>
      </c>
      <c r="M32" s="39">
        <f>+J32/K32-1</f>
        <v>2.4167018675678165E-2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120.562</v>
      </c>
      <c r="I33" s="36"/>
      <c r="J33" s="38">
        <f>G33+H33</f>
        <v>120.562</v>
      </c>
      <c r="K33" s="38">
        <v>120.562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39.459999999999994</v>
      </c>
      <c r="H38" s="38">
        <v>45.906999999999996</v>
      </c>
      <c r="I38" s="36"/>
      <c r="J38" s="38">
        <f t="shared" ref="J38:J41" si="3">G38+H38</f>
        <v>85.36699999999999</v>
      </c>
      <c r="K38" s="38">
        <v>81.590999999999994</v>
      </c>
      <c r="L38" s="38">
        <f>+J38-K38</f>
        <v>3.7759999999999962</v>
      </c>
      <c r="M38" s="39">
        <f>+J38/K38-1</f>
        <v>4.6279614173131867E-2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39.459999999999994</v>
      </c>
      <c r="H39" s="38">
        <v>67.573999999999998</v>
      </c>
      <c r="I39" s="36"/>
      <c r="J39" s="38">
        <f t="shared" si="3"/>
        <v>107.03399999999999</v>
      </c>
      <c r="K39" s="38">
        <v>103.258</v>
      </c>
      <c r="L39" s="38">
        <f>+J39-K39</f>
        <v>3.7759999999999962</v>
      </c>
      <c r="M39" s="39">
        <f>+J39/K39-1</f>
        <v>3.656859516938149E-2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45.906999999999996</v>
      </c>
      <c r="I40" s="36"/>
      <c r="J40" s="38">
        <f t="shared" si="3"/>
        <v>45.906999999999996</v>
      </c>
      <c r="K40" s="38">
        <v>45.906999999999996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67.573999999999998</v>
      </c>
      <c r="I41" s="36"/>
      <c r="J41" s="38">
        <f t="shared" si="3"/>
        <v>67.573999999999998</v>
      </c>
      <c r="K41" s="38">
        <v>67.573999999999998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39.459999999999994</v>
      </c>
      <c r="H43" s="38">
        <f>H39</f>
        <v>67.573999999999998</v>
      </c>
      <c r="I43" s="36"/>
      <c r="J43" s="38">
        <f>G43+H43</f>
        <v>107.03399999999999</v>
      </c>
      <c r="K43" s="38">
        <v>103.258</v>
      </c>
      <c r="L43" s="38">
        <f>+J43-K43</f>
        <v>3.7759999999999962</v>
      </c>
      <c r="M43" s="39">
        <f>+J43/K43-1</f>
        <v>3.656859516938149E-2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67.573999999999998</v>
      </c>
      <c r="I44" s="36"/>
      <c r="J44" s="38">
        <f>G44+H44</f>
        <v>67.573999999999998</v>
      </c>
      <c r="K44" s="38">
        <v>67.573999999999998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39.459999999999994</v>
      </c>
      <c r="H49" s="38">
        <v>80.599000000000004</v>
      </c>
      <c r="I49" s="36"/>
      <c r="J49" s="38">
        <f t="shared" ref="J49:J52" si="4">G49+H49</f>
        <v>120.059</v>
      </c>
      <c r="K49" s="38">
        <v>116.283</v>
      </c>
      <c r="L49" s="38">
        <f>+J49-K49</f>
        <v>3.7759999999999962</v>
      </c>
      <c r="M49" s="39">
        <f>+J49/K49-1</f>
        <v>3.2472502429417904E-2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39.459999999999994</v>
      </c>
      <c r="H50" s="38">
        <v>120.562</v>
      </c>
      <c r="I50" s="36"/>
      <c r="J50" s="38">
        <f t="shared" si="4"/>
        <v>160.02199999999999</v>
      </c>
      <c r="K50" s="38">
        <v>156.24599999999998</v>
      </c>
      <c r="L50" s="38">
        <f>+J50-K50</f>
        <v>3.7760000000000105</v>
      </c>
      <c r="M50" s="39">
        <f>+J50/K50-1</f>
        <v>2.4167018675678165E-2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80.599000000000004</v>
      </c>
      <c r="I51" s="36"/>
      <c r="J51" s="38">
        <f t="shared" si="4"/>
        <v>80.599000000000004</v>
      </c>
      <c r="K51" s="38">
        <v>80.599000000000004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120.562</v>
      </c>
      <c r="I52" s="36"/>
      <c r="J52" s="38">
        <f t="shared" si="4"/>
        <v>120.562</v>
      </c>
      <c r="K52" s="38">
        <v>120.562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39.459999999999994</v>
      </c>
      <c r="H57" s="38">
        <v>44.475999999999999</v>
      </c>
      <c r="I57" s="36"/>
      <c r="J57" s="38">
        <f>G57+H57</f>
        <v>83.935999999999993</v>
      </c>
      <c r="K57" s="38">
        <v>80.16</v>
      </c>
      <c r="L57" s="38">
        <f>+J57-K57</f>
        <v>3.7759999999999962</v>
      </c>
      <c r="M57" s="39">
        <f>+J57/K57-1</f>
        <v>4.7105788423153605E-2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0106-202D-48F7-82CC-60EAD1FA51AD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8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44378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44378</v>
      </c>
      <c r="K7" s="30">
        <v>44348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42.622</v>
      </c>
      <c r="H11" s="38">
        <v>80.599000000000004</v>
      </c>
      <c r="I11" s="36"/>
      <c r="J11" s="38">
        <f t="shared" ref="J11:J14" si="0">G11+H11</f>
        <v>123.221</v>
      </c>
      <c r="K11" s="38">
        <v>120.059</v>
      </c>
      <c r="L11" s="38">
        <f>+J11-K11</f>
        <v>3.1620000000000061</v>
      </c>
      <c r="M11" s="39">
        <f>+J11/K11-1</f>
        <v>2.6337050949949647E-2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42.622</v>
      </c>
      <c r="H12" s="38">
        <v>120.562</v>
      </c>
      <c r="I12" s="36"/>
      <c r="J12" s="38">
        <f t="shared" si="0"/>
        <v>163.184</v>
      </c>
      <c r="K12" s="38">
        <v>160.02199999999999</v>
      </c>
      <c r="L12" s="38">
        <f>+J12-K12</f>
        <v>3.1620000000000061</v>
      </c>
      <c r="M12" s="39">
        <f>+J12/K12-1</f>
        <v>1.97597830298335E-2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80.599000000000004</v>
      </c>
      <c r="I13" s="36"/>
      <c r="J13" s="38">
        <f t="shared" si="0"/>
        <v>80.599000000000004</v>
      </c>
      <c r="K13" s="38">
        <v>80.599000000000004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120.562</v>
      </c>
      <c r="I14" s="36"/>
      <c r="J14" s="38">
        <f t="shared" si="0"/>
        <v>120.562</v>
      </c>
      <c r="K14" s="38">
        <v>120.562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42.622</v>
      </c>
      <c r="H19" s="38">
        <v>80.599000000000004</v>
      </c>
      <c r="I19" s="36"/>
      <c r="J19" s="38">
        <f t="shared" ref="J19:J22" si="1">G19+H19</f>
        <v>123.221</v>
      </c>
      <c r="K19" s="38">
        <v>120.059</v>
      </c>
      <c r="L19" s="38">
        <f>+J19-K19</f>
        <v>3.1620000000000061</v>
      </c>
      <c r="M19" s="39">
        <f>+J19/K19-1</f>
        <v>2.6337050949949647E-2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42.622</v>
      </c>
      <c r="H20" s="38">
        <v>120.562</v>
      </c>
      <c r="I20" s="36"/>
      <c r="J20" s="38">
        <f t="shared" si="1"/>
        <v>163.184</v>
      </c>
      <c r="K20" s="38">
        <v>160.02199999999999</v>
      </c>
      <c r="L20" s="38">
        <f>+J20-K20</f>
        <v>3.1620000000000061</v>
      </c>
      <c r="M20" s="39">
        <f>+J20/K20-1</f>
        <v>1.97597830298335E-2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80.599000000000004</v>
      </c>
      <c r="I21" s="36"/>
      <c r="J21" s="38">
        <f t="shared" si="1"/>
        <v>80.599000000000004</v>
      </c>
      <c r="K21" s="38">
        <v>80.599000000000004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120.562</v>
      </c>
      <c r="I22" s="36"/>
      <c r="J22" s="38">
        <f t="shared" si="1"/>
        <v>120.562</v>
      </c>
      <c r="K22" s="38">
        <v>120.562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42.622</v>
      </c>
      <c r="H27" s="38">
        <v>80.599000000000004</v>
      </c>
      <c r="I27" s="36"/>
      <c r="J27" s="38">
        <f t="shared" ref="J27:J30" si="2">G27+H27</f>
        <v>123.221</v>
      </c>
      <c r="K27" s="38">
        <v>120.059</v>
      </c>
      <c r="L27" s="38">
        <f>+J27-K27</f>
        <v>3.1620000000000061</v>
      </c>
      <c r="M27" s="39">
        <f>+J27/K27-1</f>
        <v>2.6337050949949647E-2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42.622</v>
      </c>
      <c r="H28" s="38">
        <v>120.562</v>
      </c>
      <c r="I28" s="36"/>
      <c r="J28" s="38">
        <f t="shared" si="2"/>
        <v>163.184</v>
      </c>
      <c r="K28" s="38">
        <v>160.02199999999999</v>
      </c>
      <c r="L28" s="38">
        <f>+J28-K28</f>
        <v>3.1620000000000061</v>
      </c>
      <c r="M28" s="39">
        <f>+J28/K28-1</f>
        <v>1.97597830298335E-2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80.599000000000004</v>
      </c>
      <c r="I29" s="36"/>
      <c r="J29" s="38">
        <f t="shared" si="2"/>
        <v>80.599000000000004</v>
      </c>
      <c r="K29" s="38">
        <v>80.599000000000004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120.562</v>
      </c>
      <c r="I30" s="36"/>
      <c r="J30" s="38">
        <f t="shared" si="2"/>
        <v>120.562</v>
      </c>
      <c r="K30" s="38">
        <v>120.562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42.622</v>
      </c>
      <c r="H32" s="38">
        <f>H28</f>
        <v>120.562</v>
      </c>
      <c r="I32" s="36"/>
      <c r="J32" s="38">
        <f>G32+H32</f>
        <v>163.184</v>
      </c>
      <c r="K32" s="38">
        <v>160.02199999999999</v>
      </c>
      <c r="L32" s="38">
        <f>+J32-K32</f>
        <v>3.1620000000000061</v>
      </c>
      <c r="M32" s="39">
        <f>+J32/K32-1</f>
        <v>1.97597830298335E-2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120.562</v>
      </c>
      <c r="I33" s="36"/>
      <c r="J33" s="38">
        <f>G33+H33</f>
        <v>120.562</v>
      </c>
      <c r="K33" s="38">
        <v>120.562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42.622</v>
      </c>
      <c r="H38" s="38">
        <v>45.906999999999996</v>
      </c>
      <c r="I38" s="36"/>
      <c r="J38" s="38">
        <f t="shared" ref="J38:J41" si="3">G38+H38</f>
        <v>88.528999999999996</v>
      </c>
      <c r="K38" s="38">
        <v>85.36699999999999</v>
      </c>
      <c r="L38" s="38">
        <f>+J38-K38</f>
        <v>3.1620000000000061</v>
      </c>
      <c r="M38" s="39">
        <f>+J38/K38-1</f>
        <v>3.7040074033291681E-2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42.622</v>
      </c>
      <c r="H39" s="38">
        <v>67.573999999999998</v>
      </c>
      <c r="I39" s="36"/>
      <c r="J39" s="38">
        <f t="shared" si="3"/>
        <v>110.196</v>
      </c>
      <c r="K39" s="38">
        <v>107.03399999999999</v>
      </c>
      <c r="L39" s="38">
        <f>+J39-K39</f>
        <v>3.1620000000000061</v>
      </c>
      <c r="M39" s="39">
        <f>+J39/K39-1</f>
        <v>2.954201468692208E-2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45.906999999999996</v>
      </c>
      <c r="I40" s="36"/>
      <c r="J40" s="38">
        <f t="shared" si="3"/>
        <v>45.906999999999996</v>
      </c>
      <c r="K40" s="38">
        <v>45.906999999999996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67.573999999999998</v>
      </c>
      <c r="I41" s="36"/>
      <c r="J41" s="38">
        <f t="shared" si="3"/>
        <v>67.573999999999998</v>
      </c>
      <c r="K41" s="38">
        <v>67.573999999999998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42.622</v>
      </c>
      <c r="H43" s="38">
        <f>H39</f>
        <v>67.573999999999998</v>
      </c>
      <c r="I43" s="36"/>
      <c r="J43" s="38">
        <f>G43+H43</f>
        <v>110.196</v>
      </c>
      <c r="K43" s="38">
        <v>107.03399999999999</v>
      </c>
      <c r="L43" s="38">
        <f>+J43-K43</f>
        <v>3.1620000000000061</v>
      </c>
      <c r="M43" s="39">
        <f>+J43/K43-1</f>
        <v>2.954201468692208E-2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67.573999999999998</v>
      </c>
      <c r="I44" s="36"/>
      <c r="J44" s="38">
        <f>G44+H44</f>
        <v>67.573999999999998</v>
      </c>
      <c r="K44" s="38">
        <v>67.573999999999998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42.622</v>
      </c>
      <c r="H49" s="38">
        <v>80.599000000000004</v>
      </c>
      <c r="I49" s="36"/>
      <c r="J49" s="38">
        <f t="shared" ref="J49:J52" si="4">G49+H49</f>
        <v>123.221</v>
      </c>
      <c r="K49" s="38">
        <v>120.059</v>
      </c>
      <c r="L49" s="38">
        <f>+J49-K49</f>
        <v>3.1620000000000061</v>
      </c>
      <c r="M49" s="39">
        <f>+J49/K49-1</f>
        <v>2.6337050949949647E-2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42.622</v>
      </c>
      <c r="H50" s="38">
        <v>120.562</v>
      </c>
      <c r="I50" s="36"/>
      <c r="J50" s="38">
        <f t="shared" si="4"/>
        <v>163.184</v>
      </c>
      <c r="K50" s="38">
        <v>160.02199999999999</v>
      </c>
      <c r="L50" s="38">
        <f>+J50-K50</f>
        <v>3.1620000000000061</v>
      </c>
      <c r="M50" s="39">
        <f>+J50/K50-1</f>
        <v>1.97597830298335E-2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80.599000000000004</v>
      </c>
      <c r="I51" s="36"/>
      <c r="J51" s="38">
        <f t="shared" si="4"/>
        <v>80.599000000000004</v>
      </c>
      <c r="K51" s="38">
        <v>80.599000000000004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120.562</v>
      </c>
      <c r="I52" s="36"/>
      <c r="J52" s="38">
        <f t="shared" si="4"/>
        <v>120.562</v>
      </c>
      <c r="K52" s="38">
        <v>120.562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42.622</v>
      </c>
      <c r="H57" s="38">
        <v>44.475999999999999</v>
      </c>
      <c r="I57" s="36"/>
      <c r="J57" s="38">
        <f>G57+H57</f>
        <v>87.097999999999999</v>
      </c>
      <c r="K57" s="38">
        <v>83.935999999999993</v>
      </c>
      <c r="L57" s="38">
        <f>+J57-K57</f>
        <v>3.1620000000000061</v>
      </c>
      <c r="M57" s="39">
        <f>+J57/K57-1</f>
        <v>3.7671559283263489E-2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44.475999999999999</v>
      </c>
      <c r="I58" s="36"/>
      <c r="J58" s="38">
        <f>G58+H58</f>
        <v>44.475999999999999</v>
      </c>
      <c r="K58" s="38">
        <v>44.475999999999999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5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5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December 1, 2020</vt:lpstr>
      <vt:lpstr>12 month summary</vt:lpstr>
      <vt:lpstr>January 1, 2021</vt:lpstr>
      <vt:lpstr>February 1, 2021</vt:lpstr>
      <vt:lpstr>March 1, 2021</vt:lpstr>
      <vt:lpstr>April 1, 2021</vt:lpstr>
      <vt:lpstr>May 1, 2021</vt:lpstr>
      <vt:lpstr>June 1, 2021</vt:lpstr>
      <vt:lpstr>July 1, 2021</vt:lpstr>
      <vt:lpstr>August 1, 2021</vt:lpstr>
      <vt:lpstr>September 1, 2021</vt:lpstr>
      <vt:lpstr>October 1, 2021</vt:lpstr>
      <vt:lpstr>November 1, 2021</vt:lpstr>
      <vt:lpstr>December 1, 2021</vt:lpstr>
      <vt:lpstr>'April 1, 2021'!Print_Area</vt:lpstr>
      <vt:lpstr>'August 1, 2021'!Print_Area</vt:lpstr>
      <vt:lpstr>'December 1, 2020'!Print_Area</vt:lpstr>
      <vt:lpstr>'December 1, 2021'!Print_Area</vt:lpstr>
      <vt:lpstr>'February 1, 2021'!Print_Area</vt:lpstr>
      <vt:lpstr>'January 1, 2021'!Print_Area</vt:lpstr>
      <vt:lpstr>'July 1, 2021'!Print_Area</vt:lpstr>
      <vt:lpstr>'June 1, 2021'!Print_Area</vt:lpstr>
      <vt:lpstr>'March 1, 2021'!Print_Area</vt:lpstr>
      <vt:lpstr>'May 1, 2021'!Print_Area</vt:lpstr>
      <vt:lpstr>'November 1, 2021'!Print_Area</vt:lpstr>
      <vt:lpstr>'October 1, 2021'!Print_Area</vt:lpstr>
      <vt:lpstr>'September 1,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Tung, Andrew</dc:creator>
  <cp:lastModifiedBy>Tung, Andrew</cp:lastModifiedBy>
  <dcterms:created xsi:type="dcterms:W3CDTF">2021-01-04T18:09:32Z</dcterms:created>
  <dcterms:modified xsi:type="dcterms:W3CDTF">2021-11-30T16:57:32Z</dcterms:modified>
</cp:coreProperties>
</file>