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ng\Documents\Procurement Documents\"/>
    </mc:Choice>
  </mc:AlternateContent>
  <xr:revisionPtr revIDLastSave="0" documentId="13_ncr:1_{D2A73AFF-AA73-4235-8F99-CA800BED70FC}" xr6:coauthVersionLast="47" xr6:coauthVersionMax="47" xr10:uidLastSave="{00000000-0000-0000-0000-000000000000}"/>
  <bookViews>
    <workbookView xWindow="-110" yWindow="-110" windowWidth="19420" windowHeight="11620" activeTab="2" xr2:uid="{90B7FB8E-E4EB-44CD-AD23-3C1C5375DC0D}"/>
  </bookViews>
  <sheets>
    <sheet name="December 1, 2021" sheetId="1" r:id="rId1"/>
    <sheet name="12 month summary" sheetId="2" r:id="rId2"/>
    <sheet name="January 1, 2022" sheetId="3" r:id="rId3"/>
  </sheets>
  <definedNames>
    <definedName name="_AMO_UniqueIdentifier" hidden="1">"'c8859ef3-1a32-4700-871b-03a44f80c76f'"</definedName>
    <definedName name="_xlnm.Print_Area" localSheetId="0">'December 1, 2021'!$A$1:$N$68</definedName>
    <definedName name="_xlnm.Print_Area" localSheetId="2">'January 1, 2022'!$A$1:$N$68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3" l="1"/>
  <c r="M58" i="3" s="1"/>
  <c r="G57" i="3"/>
  <c r="J57" i="3" s="1"/>
  <c r="J52" i="3"/>
  <c r="L52" i="3" s="1"/>
  <c r="J51" i="3"/>
  <c r="M51" i="3" s="1"/>
  <c r="G50" i="3"/>
  <c r="J50" i="3" s="1"/>
  <c r="G49" i="3"/>
  <c r="J49" i="3" s="1"/>
  <c r="J44" i="3"/>
  <c r="M44" i="3" s="1"/>
  <c r="H44" i="3"/>
  <c r="H43" i="3"/>
  <c r="G43" i="3"/>
  <c r="J43" i="3" s="1"/>
  <c r="J41" i="3"/>
  <c r="M41" i="3" s="1"/>
  <c r="J40" i="3"/>
  <c r="M40" i="3" s="1"/>
  <c r="J39" i="3"/>
  <c r="M39" i="3" s="1"/>
  <c r="G39" i="3"/>
  <c r="G38" i="3"/>
  <c r="J38" i="3" s="1"/>
  <c r="J33" i="3"/>
  <c r="M33" i="3" s="1"/>
  <c r="H33" i="3"/>
  <c r="H32" i="3"/>
  <c r="G32" i="3"/>
  <c r="J32" i="3" s="1"/>
  <c r="L30" i="3"/>
  <c r="J30" i="3"/>
  <c r="M30" i="3" s="1"/>
  <c r="J29" i="3"/>
  <c r="M29" i="3" s="1"/>
  <c r="G28" i="3"/>
  <c r="J28" i="3" s="1"/>
  <c r="G27" i="3"/>
  <c r="J27" i="3" s="1"/>
  <c r="J22" i="3"/>
  <c r="M22" i="3" s="1"/>
  <c r="M21" i="3"/>
  <c r="J21" i="3"/>
  <c r="L21" i="3" s="1"/>
  <c r="G20" i="3"/>
  <c r="J20" i="3" s="1"/>
  <c r="G19" i="3"/>
  <c r="J19" i="3" s="1"/>
  <c r="J14" i="3"/>
  <c r="M14" i="3" s="1"/>
  <c r="J13" i="3"/>
  <c r="M13" i="3" s="1"/>
  <c r="G12" i="3"/>
  <c r="J12" i="3" s="1"/>
  <c r="J11" i="3"/>
  <c r="M11" i="3" s="1"/>
  <c r="J58" i="1"/>
  <c r="M58" i="1" s="1"/>
  <c r="G57" i="1"/>
  <c r="J57" i="1" s="1"/>
  <c r="J52" i="1"/>
  <c r="L52" i="1" s="1"/>
  <c r="M51" i="1"/>
  <c r="J51" i="1"/>
  <c r="L51" i="1" s="1"/>
  <c r="L50" i="1"/>
  <c r="J50" i="1"/>
  <c r="M50" i="1" s="1"/>
  <c r="G50" i="1"/>
  <c r="G49" i="1"/>
  <c r="J49" i="1" s="1"/>
  <c r="L44" i="1"/>
  <c r="J44" i="1"/>
  <c r="M44" i="1" s="1"/>
  <c r="H44" i="1"/>
  <c r="H43" i="1"/>
  <c r="G43" i="1"/>
  <c r="J43" i="1" s="1"/>
  <c r="M41" i="1"/>
  <c r="L41" i="1"/>
  <c r="J41" i="1"/>
  <c r="L40" i="1"/>
  <c r="J40" i="1"/>
  <c r="M40" i="1" s="1"/>
  <c r="J39" i="1"/>
  <c r="M39" i="1" s="1"/>
  <c r="G39" i="1"/>
  <c r="J38" i="1"/>
  <c r="M38" i="1" s="1"/>
  <c r="G38" i="1"/>
  <c r="J33" i="1"/>
  <c r="M33" i="1" s="1"/>
  <c r="H33" i="1"/>
  <c r="J32" i="1"/>
  <c r="M32" i="1" s="1"/>
  <c r="H32" i="1"/>
  <c r="G32" i="1"/>
  <c r="L30" i="1"/>
  <c r="J30" i="1"/>
  <c r="M30" i="1" s="1"/>
  <c r="J29" i="1"/>
  <c r="M29" i="1" s="1"/>
  <c r="G28" i="1"/>
  <c r="J28" i="1" s="1"/>
  <c r="G27" i="1"/>
  <c r="J27" i="1" s="1"/>
  <c r="J22" i="1"/>
  <c r="M22" i="1" s="1"/>
  <c r="M21" i="1"/>
  <c r="L21" i="1"/>
  <c r="J21" i="1"/>
  <c r="L20" i="1"/>
  <c r="J20" i="1"/>
  <c r="M20" i="1" s="1"/>
  <c r="G20" i="1"/>
  <c r="L19" i="1"/>
  <c r="J19" i="1"/>
  <c r="M19" i="1" s="1"/>
  <c r="G19" i="1"/>
  <c r="L14" i="1"/>
  <c r="J14" i="1"/>
  <c r="M14" i="1" s="1"/>
  <c r="J13" i="1"/>
  <c r="M13" i="1" s="1"/>
  <c r="G12" i="1"/>
  <c r="J12" i="1" s="1"/>
  <c r="J11" i="1"/>
  <c r="M11" i="1" s="1"/>
  <c r="M52" i="3" l="1"/>
  <c r="L44" i="3"/>
  <c r="L41" i="3"/>
  <c r="L22" i="3"/>
  <c r="M50" i="3"/>
  <c r="L50" i="3"/>
  <c r="M19" i="3"/>
  <c r="L19" i="3"/>
  <c r="L11" i="3"/>
  <c r="M43" i="3"/>
  <c r="L43" i="3"/>
  <c r="M20" i="3"/>
  <c r="L20" i="3"/>
  <c r="M28" i="3"/>
  <c r="L28" i="3"/>
  <c r="M38" i="3"/>
  <c r="L38" i="3"/>
  <c r="L27" i="3"/>
  <c r="M27" i="3"/>
  <c r="L12" i="3"/>
  <c r="M12" i="3"/>
  <c r="M57" i="3"/>
  <c r="L57" i="3"/>
  <c r="M32" i="3"/>
  <c r="L32" i="3"/>
  <c r="M49" i="3"/>
  <c r="L49" i="3"/>
  <c r="L13" i="3"/>
  <c r="L33" i="3"/>
  <c r="L39" i="3"/>
  <c r="L51" i="3"/>
  <c r="L14" i="3"/>
  <c r="L40" i="3"/>
  <c r="L29" i="3"/>
  <c r="L58" i="3"/>
  <c r="M28" i="1"/>
  <c r="L28" i="1"/>
  <c r="M43" i="1"/>
  <c r="L43" i="1"/>
  <c r="M57" i="1"/>
  <c r="L57" i="1"/>
  <c r="L12" i="1"/>
  <c r="M12" i="1"/>
  <c r="L27" i="1"/>
  <c r="M27" i="1"/>
  <c r="M49" i="1"/>
  <c r="L49" i="1"/>
  <c r="M52" i="1"/>
  <c r="L13" i="1"/>
  <c r="L33" i="1"/>
  <c r="L39" i="1"/>
  <c r="L11" i="1"/>
  <c r="L22" i="1"/>
  <c r="L29" i="1"/>
  <c r="L32" i="1"/>
  <c r="L38" i="1"/>
  <c r="L58" i="1"/>
</calcChain>
</file>

<file path=xl/sharedStrings.xml><?xml version="1.0" encoding="utf-8"?>
<sst xmlns="http://schemas.openxmlformats.org/spreadsheetml/2006/main" count="289" uniqueCount="68">
  <si>
    <t>Southern California Gas Company</t>
  </si>
  <si>
    <t>Residential Rates</t>
  </si>
  <si>
    <t>Procurement</t>
  </si>
  <si>
    <t>Transportation</t>
  </si>
  <si>
    <t>New Rate</t>
  </si>
  <si>
    <t>Absolute</t>
  </si>
  <si>
    <t>Customer Type</t>
  </si>
  <si>
    <t>Commodity</t>
  </si>
  <si>
    <t>Rate</t>
  </si>
  <si>
    <t>Charge</t>
  </si>
  <si>
    <t>Effective</t>
  </si>
  <si>
    <t>%</t>
  </si>
  <si>
    <t>Rate Schedule</t>
  </si>
  <si>
    <t>Type</t>
  </si>
  <si>
    <t>¢/therm</t>
  </si>
  <si>
    <t>Change</t>
  </si>
  <si>
    <t>Residential Individually Metered</t>
  </si>
  <si>
    <t>Schedule No. GR</t>
  </si>
  <si>
    <t>GR</t>
  </si>
  <si>
    <t>Baseline</t>
  </si>
  <si>
    <t>Res. Service</t>
  </si>
  <si>
    <t>Non Baseline</t>
  </si>
  <si>
    <t>GT-R</t>
  </si>
  <si>
    <t>Residential Submetered Customer</t>
  </si>
  <si>
    <t>Schedule No. GS</t>
  </si>
  <si>
    <t>GS</t>
  </si>
  <si>
    <t>Multi-Family Service</t>
  </si>
  <si>
    <t>Submetered</t>
  </si>
  <si>
    <t>GT-S</t>
  </si>
  <si>
    <t>Residential Small Master Metered</t>
  </si>
  <si>
    <t>Schedule No. GM-E</t>
  </si>
  <si>
    <t>GM-E</t>
  </si>
  <si>
    <t>Baseline Allowance</t>
  </si>
  <si>
    <t>GT-ME</t>
  </si>
  <si>
    <t>Schedule No. GM-C</t>
  </si>
  <si>
    <t>GM-C</t>
  </si>
  <si>
    <t>All Usage</t>
  </si>
  <si>
    <t>No BL Allowance</t>
  </si>
  <si>
    <t>GT-MC</t>
  </si>
  <si>
    <t>Residential Large Master Metered</t>
  </si>
  <si>
    <t>Schedule No. GM-BE</t>
  </si>
  <si>
    <t>GM-BE</t>
  </si>
  <si>
    <t>GT-MBE</t>
  </si>
  <si>
    <t>Schedule No. GM-BC</t>
  </si>
  <si>
    <t>GM-BC</t>
  </si>
  <si>
    <t xml:space="preserve">No BL Allowance </t>
  </si>
  <si>
    <t>GT-MBC</t>
  </si>
  <si>
    <t>SF Residential GO-AC</t>
  </si>
  <si>
    <t>Schedule No. GO-AC</t>
  </si>
  <si>
    <t>GO-AC</t>
  </si>
  <si>
    <t>Tier I</t>
  </si>
  <si>
    <t>Tier II</t>
  </si>
  <si>
    <t>GTO-AC</t>
  </si>
  <si>
    <t>SF Residential NGV</t>
  </si>
  <si>
    <t>Schedule No. G-NGVR</t>
  </si>
  <si>
    <t>G-NGVR</t>
  </si>
  <si>
    <t>Schedule No. GT-NGVR</t>
  </si>
  <si>
    <t>GT-NGVR</t>
  </si>
  <si>
    <t>Footnotes:</t>
  </si>
  <si>
    <t xml:space="preserve">1.  Per Advice No. 5745, effective 1/1/21, Transmission includes a surcharge of 0.136 cents on transportation rates to fund the California Solar Initiative Thermal Program (CSI-TP). </t>
  </si>
  <si>
    <t>2.  Monthly Forecast Cost of Gas includes 0.211 ¢/therm Core Brokerage Fee, monthly PGA adjustment, and sales related Carrying Cost of Storage Inventory.</t>
  </si>
  <si>
    <t>3. The Transportation Charge Adjustment is applicable to CARE and Constitutionally exempt customers, which are excluded from funding the CSI-TP.</t>
  </si>
  <si>
    <t>4.  Per Advice Nos. 4896 and 5377, the Cap-and-Trade Cost Exemption is applicable to Sch. Nos. GR, GM, G-10, and G-NGV customers identified by CARB as being Covered Entities.</t>
  </si>
  <si>
    <t>5.  Per Schedule No. G-CCC, Greenhouse Gas California Climate Credit, eligible customers receive a California Climate Credit, if applicable, each April 1st.</t>
  </si>
  <si>
    <t>Residential Rate/ Effective Date</t>
  </si>
  <si>
    <t xml:space="preserve"> </t>
  </si>
  <si>
    <t xml:space="preserve">1.  Per Advice No. 5915, effective 1/1/22, Transmission includes a surcharge of 0.032 cents on transportation rates to fund the California Solar Initiative Thermal Program (CSI-TP). </t>
  </si>
  <si>
    <t>2.  Monthly Forecast Cost of Gas includes 0.210¢/therm Core Brokerage Fee, monthly PGA adjustment, and sales related Carrying Cost of Storage Inventory.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</si>
</sst>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0"/>
    <numFmt numFmtId="165" formatCode="00.000"/>
    <numFmt numFmtId="166" formatCode="0.0%"/>
    <numFmt numFmtId="167" formatCode="0.000"/>
    <numFmt numFmtId="168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 applyAlignment="1">
      <alignment horizontal="centerContinuous"/>
    </xf>
    <xf numFmtId="0" fontId="1" fillId="0" borderId="0" xfId="1"/>
    <xf numFmtId="0" fontId="3" fillId="2" borderId="4" xfId="1" applyFont="1" applyFill="1" applyBorder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4" fillId="0" borderId="0" xfId="1" applyFont="1"/>
    <xf numFmtId="17" fontId="3" fillId="2" borderId="6" xfId="1" quotePrefix="1" applyNumberFormat="1" applyFont="1" applyFill="1" applyBorder="1" applyAlignment="1">
      <alignment horizontal="centerContinuous"/>
    </xf>
    <xf numFmtId="17" fontId="3" fillId="2" borderId="7" xfId="1" quotePrefix="1" applyNumberFormat="1" applyFont="1" applyFill="1" applyBorder="1" applyAlignment="1">
      <alignment horizontal="centerContinuous"/>
    </xf>
    <xf numFmtId="17" fontId="3" fillId="2" borderId="7" xfId="1" applyNumberFormat="1" applyFont="1" applyFill="1" applyBorder="1" applyAlignment="1">
      <alignment horizontal="centerContinuous"/>
    </xf>
    <xf numFmtId="17" fontId="3" fillId="2" borderId="8" xfId="1" quotePrefix="1" applyNumberFormat="1" applyFont="1" applyFill="1" applyBorder="1" applyAlignment="1">
      <alignment horizontal="centerContinuous"/>
    </xf>
    <xf numFmtId="15" fontId="1" fillId="2" borderId="4" xfId="1" applyNumberFormat="1" applyFill="1" applyBorder="1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5" xfId="1" applyFill="1" applyBorder="1"/>
    <xf numFmtId="0" fontId="1" fillId="2" borderId="4" xfId="1" applyFill="1" applyBorder="1"/>
    <xf numFmtId="0" fontId="4" fillId="2" borderId="7" xfId="1" applyFont="1" applyFill="1" applyBorder="1"/>
    <xf numFmtId="0" fontId="5" fillId="2" borderId="7" xfId="1" quotePrefix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0" borderId="9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0" fontId="4" fillId="2" borderId="5" xfId="1" applyFont="1" applyFill="1" applyBorder="1"/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6" fillId="0" borderId="11" xfId="1" applyNumberFormat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65" fontId="1" fillId="0" borderId="0" xfId="1" applyNumberFormat="1"/>
    <xf numFmtId="0" fontId="5" fillId="0" borderId="10" xfId="1" applyFont="1" applyBorder="1" applyAlignment="1">
      <alignment horizontal="right"/>
    </xf>
    <xf numFmtId="0" fontId="4" fillId="2" borderId="10" xfId="1" applyFont="1" applyFill="1" applyBorder="1"/>
    <xf numFmtId="165" fontId="4" fillId="0" borderId="9" xfId="1" applyNumberFormat="1" applyFont="1" applyBorder="1"/>
    <xf numFmtId="165" fontId="4" fillId="0" borderId="10" xfId="1" applyNumberFormat="1" applyFont="1" applyBorder="1"/>
    <xf numFmtId="166" fontId="4" fillId="0" borderId="10" xfId="1" applyNumberFormat="1" applyFont="1" applyBorder="1"/>
    <xf numFmtId="165" fontId="7" fillId="0" borderId="10" xfId="1" applyNumberFormat="1" applyFont="1" applyBorder="1"/>
    <xf numFmtId="167" fontId="1" fillId="0" borderId="0" xfId="1" applyNumberFormat="1"/>
    <xf numFmtId="165" fontId="4" fillId="0" borderId="11" xfId="1" applyNumberFormat="1" applyFont="1" applyBorder="1"/>
    <xf numFmtId="0" fontId="4" fillId="2" borderId="12" xfId="1" applyFont="1" applyFill="1" applyBorder="1"/>
    <xf numFmtId="0" fontId="4" fillId="2" borderId="13" xfId="1" applyFont="1" applyFill="1" applyBorder="1"/>
    <xf numFmtId="164" fontId="4" fillId="2" borderId="13" xfId="1" applyNumberFormat="1" applyFont="1" applyFill="1" applyBorder="1"/>
    <xf numFmtId="166" fontId="4" fillId="2" borderId="14" xfId="2" applyNumberFormat="1" applyFont="1" applyFill="1" applyBorder="1"/>
    <xf numFmtId="0" fontId="5" fillId="2" borderId="7" xfId="1" applyFont="1" applyFill="1" applyBorder="1" applyAlignment="1">
      <alignment horizontal="center"/>
    </xf>
    <xf numFmtId="166" fontId="4" fillId="2" borderId="13" xfId="2" applyNumberFormat="1" applyFont="1" applyFill="1" applyBorder="1"/>
    <xf numFmtId="0" fontId="1" fillId="2" borderId="6" xfId="1" applyFill="1" applyBorder="1"/>
    <xf numFmtId="14" fontId="5" fillId="2" borderId="13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0" borderId="0" xfId="1" applyFont="1"/>
    <xf numFmtId="168" fontId="1" fillId="0" borderId="0" xfId="1" applyNumberFormat="1"/>
    <xf numFmtId="0" fontId="1" fillId="0" borderId="0" xfId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2" borderId="1" xfId="1" applyFill="1" applyBorder="1"/>
    <xf numFmtId="0" fontId="1" fillId="2" borderId="2" xfId="1" applyFill="1" applyBorder="1"/>
    <xf numFmtId="0" fontId="1" fillId="2" borderId="2" xfId="1" applyFill="1" applyBorder="1" applyAlignment="1">
      <alignment horizontal="center"/>
    </xf>
    <xf numFmtId="0" fontId="5" fillId="0" borderId="1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9" fontId="0" fillId="0" borderId="0" xfId="2" applyFont="1"/>
    <xf numFmtId="43" fontId="0" fillId="0" borderId="0" xfId="3" applyFont="1"/>
    <xf numFmtId="43" fontId="1" fillId="0" borderId="0" xfId="1" applyNumberFormat="1"/>
    <xf numFmtId="0" fontId="5" fillId="2" borderId="2" xfId="1" applyFont="1" applyFill="1" applyBorder="1" applyAlignment="1">
      <alignment horizontal="center"/>
    </xf>
  </cellXfs>
  <cellStyles count="4">
    <cellStyle name="Comma 3" xfId="3" xr:uid="{16016152-99BF-4092-AA23-ED2383B336F9}"/>
    <cellStyle name="Normal" xfId="0" builtinId="0"/>
    <cellStyle name="Normal 2" xfId="1" xr:uid="{0FBB1D08-5318-4DAC-86F3-B9A507519693}"/>
    <cellStyle name="Percent 2" xfId="2" xr:uid="{291F397E-DED5-47DC-A57E-B2D5A0F4B1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B480-7980-48B2-BADF-001B494EF7B1}">
  <sheetPr>
    <pageSetUpPr fitToPage="1"/>
  </sheetPr>
  <dimension ref="A1:S70"/>
  <sheetViews>
    <sheetView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7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44531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44531</v>
      </c>
      <c r="K7" s="30">
        <v>44501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65.129000000000005</v>
      </c>
      <c r="H11" s="38">
        <v>76.790000000000006</v>
      </c>
      <c r="I11" s="36"/>
      <c r="J11" s="38">
        <f t="shared" ref="J11:J14" si="0">G11+H11</f>
        <v>141.91900000000001</v>
      </c>
      <c r="K11" s="38">
        <v>140.589</v>
      </c>
      <c r="L11" s="38">
        <f>+J11-K11</f>
        <v>1.3300000000000125</v>
      </c>
      <c r="M11" s="39">
        <f>+J11/K11-1</f>
        <v>9.4601995888725643E-3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65.129000000000005</v>
      </c>
      <c r="H12" s="38">
        <v>116.18</v>
      </c>
      <c r="I12" s="36"/>
      <c r="J12" s="38">
        <f t="shared" si="0"/>
        <v>181.30900000000003</v>
      </c>
      <c r="K12" s="38">
        <v>179.97900000000001</v>
      </c>
      <c r="L12" s="38">
        <f>+J12-K12</f>
        <v>1.3300000000000125</v>
      </c>
      <c r="M12" s="39">
        <f>+J12/K12-1</f>
        <v>7.3897510265086286E-3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76.790000000000006</v>
      </c>
      <c r="I13" s="36"/>
      <c r="J13" s="38">
        <f t="shared" si="0"/>
        <v>76.790000000000006</v>
      </c>
      <c r="K13" s="38">
        <v>76.790000000000006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116.18</v>
      </c>
      <c r="I14" s="36"/>
      <c r="J14" s="38">
        <f t="shared" si="0"/>
        <v>116.18</v>
      </c>
      <c r="K14" s="38">
        <v>116.18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65.129000000000005</v>
      </c>
      <c r="H19" s="38">
        <v>76.790000000000006</v>
      </c>
      <c r="I19" s="36"/>
      <c r="J19" s="38">
        <f t="shared" ref="J19:J22" si="1">G19+H19</f>
        <v>141.91900000000001</v>
      </c>
      <c r="K19" s="38">
        <v>140.589</v>
      </c>
      <c r="L19" s="38">
        <f>+J19-K19</f>
        <v>1.3300000000000125</v>
      </c>
      <c r="M19" s="39">
        <f>+J19/K19-1</f>
        <v>9.4601995888725643E-3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65.129000000000005</v>
      </c>
      <c r="H20" s="38">
        <v>116.18</v>
      </c>
      <c r="I20" s="36"/>
      <c r="J20" s="38">
        <f t="shared" si="1"/>
        <v>181.30900000000003</v>
      </c>
      <c r="K20" s="38">
        <v>179.97900000000001</v>
      </c>
      <c r="L20" s="38">
        <f>+J20-K20</f>
        <v>1.3300000000000125</v>
      </c>
      <c r="M20" s="39">
        <f>+J20/K20-1</f>
        <v>7.3897510265086286E-3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76.790000000000006</v>
      </c>
      <c r="I21" s="36"/>
      <c r="J21" s="38">
        <f t="shared" si="1"/>
        <v>76.790000000000006</v>
      </c>
      <c r="K21" s="38">
        <v>76.790000000000006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116.18</v>
      </c>
      <c r="I22" s="36"/>
      <c r="J22" s="38">
        <f t="shared" si="1"/>
        <v>116.18</v>
      </c>
      <c r="K22" s="38">
        <v>116.18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65.129000000000005</v>
      </c>
      <c r="H27" s="38">
        <v>76.790000000000006</v>
      </c>
      <c r="I27" s="36"/>
      <c r="J27" s="38">
        <f t="shared" ref="J27:J30" si="2">G27+H27</f>
        <v>141.91900000000001</v>
      </c>
      <c r="K27" s="38">
        <v>140.589</v>
      </c>
      <c r="L27" s="38">
        <f>+J27-K27</f>
        <v>1.3300000000000125</v>
      </c>
      <c r="M27" s="39">
        <f>+J27/K27-1</f>
        <v>9.4601995888725643E-3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65.129000000000005</v>
      </c>
      <c r="H28" s="38">
        <v>116.18</v>
      </c>
      <c r="I28" s="36"/>
      <c r="J28" s="38">
        <f t="shared" si="2"/>
        <v>181.30900000000003</v>
      </c>
      <c r="K28" s="38">
        <v>179.97900000000001</v>
      </c>
      <c r="L28" s="38">
        <f>+J28-K28</f>
        <v>1.3300000000000125</v>
      </c>
      <c r="M28" s="39">
        <f>+J28/K28-1</f>
        <v>7.3897510265086286E-3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76.790000000000006</v>
      </c>
      <c r="I29" s="36"/>
      <c r="J29" s="38">
        <f t="shared" si="2"/>
        <v>76.790000000000006</v>
      </c>
      <c r="K29" s="38">
        <v>76.790000000000006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116.18</v>
      </c>
      <c r="I30" s="36"/>
      <c r="J30" s="38">
        <f t="shared" si="2"/>
        <v>116.18</v>
      </c>
      <c r="K30" s="38">
        <v>116.18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65.129000000000005</v>
      </c>
      <c r="H32" s="38">
        <f>H28</f>
        <v>116.18</v>
      </c>
      <c r="I32" s="36"/>
      <c r="J32" s="38">
        <f>G32+H32</f>
        <v>181.30900000000003</v>
      </c>
      <c r="K32" s="38">
        <v>179.97900000000001</v>
      </c>
      <c r="L32" s="38">
        <f>+J32-K32</f>
        <v>1.3300000000000125</v>
      </c>
      <c r="M32" s="39">
        <f>+J32/K32-1</f>
        <v>7.3897510265086286E-3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116.18</v>
      </c>
      <c r="I33" s="36"/>
      <c r="J33" s="38">
        <f>G33+H33</f>
        <v>116.18</v>
      </c>
      <c r="K33" s="38">
        <v>116.18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65.129000000000005</v>
      </c>
      <c r="H38" s="38">
        <v>45.796999999999997</v>
      </c>
      <c r="I38" s="36"/>
      <c r="J38" s="38">
        <f t="shared" ref="J38:J41" si="3">G38+H38</f>
        <v>110.926</v>
      </c>
      <c r="K38" s="38">
        <v>109.596</v>
      </c>
      <c r="L38" s="38">
        <f>+J38-K38</f>
        <v>1.3299999999999983</v>
      </c>
      <c r="M38" s="39">
        <f>+J38/K38-1</f>
        <v>1.213547939705828E-2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65.129000000000005</v>
      </c>
      <c r="H39" s="38">
        <v>68.225999999999999</v>
      </c>
      <c r="I39" s="36"/>
      <c r="J39" s="38">
        <f t="shared" si="3"/>
        <v>133.35500000000002</v>
      </c>
      <c r="K39" s="38">
        <v>132.02500000000001</v>
      </c>
      <c r="L39" s="38">
        <f>+J39-K39</f>
        <v>1.3300000000000125</v>
      </c>
      <c r="M39" s="39">
        <f>+J39/K39-1</f>
        <v>1.0073849649687716E-2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45.796999999999997</v>
      </c>
      <c r="I40" s="36"/>
      <c r="J40" s="38">
        <f t="shared" si="3"/>
        <v>45.796999999999997</v>
      </c>
      <c r="K40" s="38">
        <v>45.796999999999997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68.225999999999999</v>
      </c>
      <c r="I41" s="36"/>
      <c r="J41" s="38">
        <f t="shared" si="3"/>
        <v>68.225999999999999</v>
      </c>
      <c r="K41" s="38">
        <v>68.225999999999999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65.129000000000005</v>
      </c>
      <c r="H43" s="38">
        <f>H39</f>
        <v>68.225999999999999</v>
      </c>
      <c r="I43" s="36"/>
      <c r="J43" s="38">
        <f>G43+H43</f>
        <v>133.35500000000002</v>
      </c>
      <c r="K43" s="38">
        <v>132.02500000000001</v>
      </c>
      <c r="L43" s="38">
        <f>+J43-K43</f>
        <v>1.3300000000000125</v>
      </c>
      <c r="M43" s="39">
        <f>+J43/K43-1</f>
        <v>1.0073849649687716E-2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68.225999999999999</v>
      </c>
      <c r="I44" s="36"/>
      <c r="J44" s="38">
        <f>G44+H44</f>
        <v>68.225999999999999</v>
      </c>
      <c r="K44" s="38">
        <v>68.225999999999999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65.129000000000005</v>
      </c>
      <c r="H49" s="38">
        <v>76.790000000000006</v>
      </c>
      <c r="I49" s="36"/>
      <c r="J49" s="38">
        <f t="shared" ref="J49:J52" si="4">G49+H49</f>
        <v>141.91900000000001</v>
      </c>
      <c r="K49" s="38">
        <v>140.589</v>
      </c>
      <c r="L49" s="38">
        <f>+J49-K49</f>
        <v>1.3300000000000125</v>
      </c>
      <c r="M49" s="39">
        <f>+J49/K49-1</f>
        <v>9.4601995888725643E-3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65.129000000000005</v>
      </c>
      <c r="H50" s="38">
        <v>116.18</v>
      </c>
      <c r="I50" s="36"/>
      <c r="J50" s="38">
        <f t="shared" si="4"/>
        <v>181.30900000000003</v>
      </c>
      <c r="K50" s="38">
        <v>179.97900000000001</v>
      </c>
      <c r="L50" s="38">
        <f>+J50-K50</f>
        <v>1.3300000000000125</v>
      </c>
      <c r="M50" s="39">
        <f>+J50/K50-1</f>
        <v>7.3897510265086286E-3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76.790000000000006</v>
      </c>
      <c r="I51" s="36"/>
      <c r="J51" s="38">
        <f t="shared" si="4"/>
        <v>76.790000000000006</v>
      </c>
      <c r="K51" s="38">
        <v>76.790000000000006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116.18</v>
      </c>
      <c r="I52" s="36"/>
      <c r="J52" s="38">
        <f t="shared" si="4"/>
        <v>116.18</v>
      </c>
      <c r="K52" s="38">
        <v>116.18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65.129000000000005</v>
      </c>
      <c r="H57" s="38">
        <v>43.095999999999997</v>
      </c>
      <c r="I57" s="36"/>
      <c r="J57" s="38">
        <f>G57+H57</f>
        <v>108.22499999999999</v>
      </c>
      <c r="K57" s="38">
        <v>106.895</v>
      </c>
      <c r="L57" s="38">
        <f>+J57-K57</f>
        <v>1.3299999999999983</v>
      </c>
      <c r="M57" s="39">
        <f>+J57/K57-1</f>
        <v>1.2442116095233713E-2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43.095999999999997</v>
      </c>
      <c r="I58" s="36"/>
      <c r="J58" s="38">
        <f>G58+H58</f>
        <v>43.095999999999997</v>
      </c>
      <c r="K58" s="38">
        <v>43.095999999999997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2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2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2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2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2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5"/>
      <c r="D69" s="56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6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ADD7-5B9A-4CA1-903E-1837A65CCEC6}">
  <dimension ref="A1:AD58"/>
  <sheetViews>
    <sheetView topLeftCell="C1" workbookViewId="0">
      <selection activeCell="H8" sqref="H8"/>
    </sheetView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8.26953125" style="4" customWidth="1"/>
    <col min="4" max="4" width="11" style="57" customWidth="1"/>
    <col min="5" max="5" width="13" style="4" customWidth="1"/>
    <col min="6" max="6" width="1" style="4" customWidth="1"/>
    <col min="7" max="21" width="10.1796875" style="4" customWidth="1"/>
    <col min="22" max="16384" width="8.7265625" style="4"/>
  </cols>
  <sheetData>
    <row r="1" spans="1:30" ht="7.5" customHeight="1" x14ac:dyDescent="0.25">
      <c r="A1" s="58"/>
      <c r="B1" s="59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30" x14ac:dyDescent="0.25">
      <c r="A2" s="17"/>
      <c r="B2" s="18"/>
      <c r="C2" s="18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8"/>
      <c r="T2" s="8"/>
      <c r="U2" s="8"/>
      <c r="V2" s="8"/>
      <c r="W2" s="8"/>
    </row>
    <row r="3" spans="1:30" x14ac:dyDescent="0.25">
      <c r="A3" s="17"/>
      <c r="B3" s="26" t="s">
        <v>6</v>
      </c>
      <c r="C3" s="27"/>
      <c r="D3" s="27"/>
      <c r="E3" s="21" t="s">
        <v>8</v>
      </c>
      <c r="F3" s="23"/>
      <c r="G3" s="61" t="s">
        <v>64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8"/>
      <c r="T3" s="8"/>
      <c r="U3" s="8"/>
      <c r="V3" s="8"/>
      <c r="W3" s="8"/>
    </row>
    <row r="4" spans="1:30" x14ac:dyDescent="0.25">
      <c r="A4" s="17" t="s">
        <v>65</v>
      </c>
      <c r="B4" s="29"/>
      <c r="C4" s="29" t="s">
        <v>12</v>
      </c>
      <c r="D4" s="29"/>
      <c r="E4" s="29" t="s">
        <v>13</v>
      </c>
      <c r="F4" s="23"/>
      <c r="G4" s="30">
        <v>44562</v>
      </c>
      <c r="H4" s="30">
        <v>44593</v>
      </c>
      <c r="I4" s="30">
        <v>44621</v>
      </c>
      <c r="J4" s="30">
        <v>44652</v>
      </c>
      <c r="K4" s="30">
        <v>44682</v>
      </c>
      <c r="L4" s="30">
        <v>44713</v>
      </c>
      <c r="M4" s="30">
        <v>44743</v>
      </c>
      <c r="N4" s="30">
        <v>44774</v>
      </c>
      <c r="O4" s="30">
        <v>44805</v>
      </c>
      <c r="P4" s="30">
        <v>44835</v>
      </c>
      <c r="Q4" s="30">
        <v>44866</v>
      </c>
      <c r="R4" s="30">
        <v>44896</v>
      </c>
    </row>
    <row r="5" spans="1:30" ht="6" customHeight="1" x14ac:dyDescent="0.25">
      <c r="A5" s="17"/>
      <c r="B5" s="31"/>
      <c r="C5" s="32"/>
      <c r="D5" s="32"/>
      <c r="E5" s="3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30" x14ac:dyDescent="0.25">
      <c r="A6" s="17"/>
      <c r="B6" s="26" t="s">
        <v>16</v>
      </c>
      <c r="C6" s="27"/>
      <c r="D6" s="27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30" ht="8.25" customHeight="1" x14ac:dyDescent="0.25">
      <c r="A7" s="17"/>
      <c r="B7" s="26"/>
      <c r="C7" s="27"/>
      <c r="D7" s="27"/>
      <c r="E7" s="35"/>
      <c r="F7" s="3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30" ht="14.5" x14ac:dyDescent="0.35">
      <c r="A8" s="17"/>
      <c r="B8" s="27"/>
      <c r="C8" s="27" t="s">
        <v>17</v>
      </c>
      <c r="D8" s="27" t="s">
        <v>18</v>
      </c>
      <c r="E8" s="35" t="s">
        <v>19</v>
      </c>
      <c r="F8" s="36"/>
      <c r="G8" s="38">
        <v>166.05599999999998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64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</row>
    <row r="9" spans="1:30" ht="14.5" x14ac:dyDescent="0.35">
      <c r="A9" s="17"/>
      <c r="B9" s="27"/>
      <c r="C9" s="27" t="s">
        <v>20</v>
      </c>
      <c r="D9" s="27" t="s">
        <v>18</v>
      </c>
      <c r="E9" s="35" t="s">
        <v>21</v>
      </c>
      <c r="F9" s="36"/>
      <c r="G9" s="38">
        <v>207.446</v>
      </c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</row>
    <row r="10" spans="1:30" ht="14.5" x14ac:dyDescent="0.35">
      <c r="A10" s="17"/>
      <c r="B10" s="27"/>
      <c r="C10" s="27"/>
      <c r="D10" s="27" t="s">
        <v>22</v>
      </c>
      <c r="E10" s="35" t="s">
        <v>19</v>
      </c>
      <c r="F10" s="36"/>
      <c r="G10" s="38">
        <v>82.486999999999995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64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</row>
    <row r="11" spans="1:30" x14ac:dyDescent="0.25">
      <c r="A11" s="17"/>
      <c r="B11" s="27"/>
      <c r="C11" s="27"/>
      <c r="D11" s="27" t="s">
        <v>22</v>
      </c>
      <c r="E11" s="35" t="s">
        <v>21</v>
      </c>
      <c r="F11" s="36"/>
      <c r="G11" s="38">
        <v>123.877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30" ht="6.75" customHeight="1" x14ac:dyDescent="0.25">
      <c r="A12" s="17"/>
      <c r="B12" s="27"/>
      <c r="C12" s="27"/>
      <c r="D12" s="27"/>
      <c r="E12" s="35"/>
      <c r="F12" s="36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30" ht="6" customHeight="1" x14ac:dyDescent="0.25">
      <c r="A13" s="17"/>
      <c r="B13" s="43"/>
      <c r="C13" s="44"/>
      <c r="D13" s="32"/>
      <c r="E13" s="3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0" x14ac:dyDescent="0.25">
      <c r="A14" s="17"/>
      <c r="B14" s="26" t="s">
        <v>23</v>
      </c>
      <c r="C14" s="27"/>
      <c r="D14" s="27"/>
      <c r="E14" s="35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30" ht="6.75" customHeight="1" x14ac:dyDescent="0.25">
      <c r="A15" s="17"/>
      <c r="B15" s="26"/>
      <c r="C15" s="27"/>
      <c r="D15" s="27"/>
      <c r="E15" s="35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30" x14ac:dyDescent="0.25">
      <c r="A16" s="17"/>
      <c r="B16" s="27"/>
      <c r="C16" s="27" t="s">
        <v>24</v>
      </c>
      <c r="D16" s="27" t="s">
        <v>25</v>
      </c>
      <c r="E16" s="35" t="s">
        <v>19</v>
      </c>
      <c r="F16" s="36"/>
      <c r="G16" s="38">
        <v>166.05599999999998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x14ac:dyDescent="0.25">
      <c r="A17" s="17"/>
      <c r="B17" s="27"/>
      <c r="C17" s="27" t="s">
        <v>26</v>
      </c>
      <c r="D17" s="27" t="s">
        <v>25</v>
      </c>
      <c r="E17" s="35" t="s">
        <v>21</v>
      </c>
      <c r="F17" s="36"/>
      <c r="G17" s="38">
        <v>207.446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x14ac:dyDescent="0.25">
      <c r="A18" s="17"/>
      <c r="B18" s="27"/>
      <c r="C18" s="27" t="s">
        <v>27</v>
      </c>
      <c r="D18" s="27" t="s">
        <v>28</v>
      </c>
      <c r="E18" s="35" t="s">
        <v>19</v>
      </c>
      <c r="F18" s="36"/>
      <c r="G18" s="38">
        <v>82.486999999999995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x14ac:dyDescent="0.25">
      <c r="A19" s="17"/>
      <c r="B19" s="27"/>
      <c r="C19" s="27"/>
      <c r="D19" s="27" t="s">
        <v>28</v>
      </c>
      <c r="E19" s="35" t="s">
        <v>21</v>
      </c>
      <c r="F19" s="36"/>
      <c r="G19" s="38">
        <v>123.877</v>
      </c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6" customHeight="1" x14ac:dyDescent="0.25">
      <c r="A20" s="17"/>
      <c r="B20" s="27"/>
      <c r="C20" s="27"/>
      <c r="D20" s="27"/>
      <c r="E20" s="35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6" customHeight="1" x14ac:dyDescent="0.25">
      <c r="A21" s="17"/>
      <c r="B21" s="43"/>
      <c r="C21" s="44"/>
      <c r="D21" s="32"/>
      <c r="E21" s="32"/>
      <c r="F21" s="20"/>
      <c r="G21" s="47"/>
      <c r="H21" s="47"/>
      <c r="I21" s="47"/>
      <c r="J21" s="20"/>
      <c r="K21" s="47"/>
      <c r="L21" s="20"/>
      <c r="M21" s="20"/>
      <c r="N21" s="47"/>
      <c r="O21" s="47"/>
      <c r="P21" s="47"/>
      <c r="Q21" s="47"/>
      <c r="R21" s="47"/>
    </row>
    <row r="22" spans="1:18" x14ac:dyDescent="0.25">
      <c r="A22" s="17"/>
      <c r="B22" s="26" t="s">
        <v>29</v>
      </c>
      <c r="C22" s="27"/>
      <c r="D22" s="27"/>
      <c r="E22" s="35"/>
      <c r="F22" s="36"/>
      <c r="G22" s="38"/>
      <c r="H22" s="38"/>
      <c r="I22" s="38"/>
      <c r="J22" s="37"/>
      <c r="K22" s="38"/>
      <c r="L22" s="37"/>
      <c r="M22" s="37"/>
      <c r="N22" s="38"/>
      <c r="O22" s="38"/>
      <c r="P22" s="38"/>
      <c r="Q22" s="38"/>
      <c r="R22" s="38"/>
    </row>
    <row r="23" spans="1:18" ht="4.5" customHeight="1" x14ac:dyDescent="0.25">
      <c r="A23" s="17"/>
      <c r="B23" s="26"/>
      <c r="C23" s="27"/>
      <c r="D23" s="27"/>
      <c r="E23" s="35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5">
      <c r="A24" s="17"/>
      <c r="B24" s="27"/>
      <c r="C24" s="27" t="s">
        <v>30</v>
      </c>
      <c r="D24" s="27" t="s">
        <v>31</v>
      </c>
      <c r="E24" s="35" t="s">
        <v>19</v>
      </c>
      <c r="F24" s="36"/>
      <c r="G24" s="38">
        <v>166.05599999999998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x14ac:dyDescent="0.25">
      <c r="A25" s="17"/>
      <c r="B25" s="27"/>
      <c r="C25" s="27" t="s">
        <v>32</v>
      </c>
      <c r="D25" s="27" t="s">
        <v>31</v>
      </c>
      <c r="E25" s="35" t="s">
        <v>21</v>
      </c>
      <c r="F25" s="36"/>
      <c r="G25" s="38">
        <v>207.446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x14ac:dyDescent="0.25">
      <c r="A26" s="17"/>
      <c r="B26" s="27"/>
      <c r="C26" s="27"/>
      <c r="D26" s="27" t="s">
        <v>33</v>
      </c>
      <c r="E26" s="35" t="s">
        <v>19</v>
      </c>
      <c r="F26" s="36"/>
      <c r="G26" s="38">
        <v>82.486999999999995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x14ac:dyDescent="0.25">
      <c r="A27" s="17"/>
      <c r="B27" s="27"/>
      <c r="C27" s="27"/>
      <c r="D27" s="27" t="s">
        <v>33</v>
      </c>
      <c r="E27" s="35" t="s">
        <v>21</v>
      </c>
      <c r="F27" s="36"/>
      <c r="G27" s="38">
        <v>123.877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7.5" customHeight="1" x14ac:dyDescent="0.25">
      <c r="A28" s="17"/>
      <c r="B28" s="27"/>
      <c r="C28" s="27"/>
      <c r="D28" s="27"/>
      <c r="E28" s="35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25">
      <c r="A29" s="17"/>
      <c r="B29" s="27"/>
      <c r="C29" s="27" t="s">
        <v>34</v>
      </c>
      <c r="D29" s="27" t="s">
        <v>35</v>
      </c>
      <c r="E29" s="35" t="s">
        <v>36</v>
      </c>
      <c r="F29" s="36"/>
      <c r="G29" s="38">
        <v>207.446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x14ac:dyDescent="0.25">
      <c r="A30" s="17"/>
      <c r="B30" s="27"/>
      <c r="C30" s="27" t="s">
        <v>37</v>
      </c>
      <c r="D30" s="27" t="s">
        <v>38</v>
      </c>
      <c r="E30" s="35" t="s">
        <v>36</v>
      </c>
      <c r="F30" s="36"/>
      <c r="G30" s="38">
        <v>123.877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ht="6.75" customHeight="1" x14ac:dyDescent="0.25">
      <c r="A31" s="17"/>
      <c r="B31" s="27"/>
      <c r="C31" s="27"/>
      <c r="D31" s="27"/>
      <c r="E31" s="35"/>
      <c r="F31" s="36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6" customHeight="1" x14ac:dyDescent="0.25">
      <c r="A32" s="17"/>
      <c r="B32" s="43"/>
      <c r="C32" s="44"/>
      <c r="D32" s="32"/>
      <c r="E32" s="3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5">
      <c r="A33" s="17"/>
      <c r="B33" s="26" t="s">
        <v>39</v>
      </c>
      <c r="C33" s="27"/>
      <c r="D33" s="27"/>
      <c r="E33" s="35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ht="6" customHeight="1" x14ac:dyDescent="0.25">
      <c r="A34" s="17"/>
      <c r="B34" s="26"/>
      <c r="C34" s="27"/>
      <c r="D34" s="27"/>
      <c r="E34" s="35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x14ac:dyDescent="0.25">
      <c r="A35" s="17"/>
      <c r="B35" s="27"/>
      <c r="C35" s="27" t="s">
        <v>40</v>
      </c>
      <c r="D35" s="27" t="s">
        <v>41</v>
      </c>
      <c r="E35" s="35" t="s">
        <v>19</v>
      </c>
      <c r="F35" s="36"/>
      <c r="G35" s="38">
        <v>138.80799999999999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5">
      <c r="A36" s="17"/>
      <c r="B36" s="27"/>
      <c r="C36" s="27" t="s">
        <v>32</v>
      </c>
      <c r="D36" s="27" t="s">
        <v>41</v>
      </c>
      <c r="E36" s="35" t="s">
        <v>21</v>
      </c>
      <c r="F36" s="36"/>
      <c r="G36" s="38">
        <v>164.40300000000002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5">
      <c r="A37" s="17"/>
      <c r="B37" s="27"/>
      <c r="C37" s="27"/>
      <c r="D37" s="27" t="s">
        <v>42</v>
      </c>
      <c r="E37" s="35" t="s">
        <v>19</v>
      </c>
      <c r="F37" s="36"/>
      <c r="G37" s="38">
        <v>55.238999999999997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5">
      <c r="A38" s="17"/>
      <c r="B38" s="27"/>
      <c r="C38" s="27"/>
      <c r="D38" s="27" t="s">
        <v>42</v>
      </c>
      <c r="E38" s="35" t="s">
        <v>21</v>
      </c>
      <c r="F38" s="36"/>
      <c r="G38" s="38">
        <v>80.834000000000003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</row>
    <row r="39" spans="1:18" ht="5.25" customHeight="1" x14ac:dyDescent="0.25">
      <c r="A39" s="17"/>
      <c r="B39" s="27"/>
      <c r="C39" s="27"/>
      <c r="D39" s="27"/>
      <c r="E39" s="35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25">
      <c r="A40" s="17"/>
      <c r="B40" s="27"/>
      <c r="C40" s="27" t="s">
        <v>43</v>
      </c>
      <c r="D40" s="27" t="s">
        <v>44</v>
      </c>
      <c r="E40" s="35" t="s">
        <v>36</v>
      </c>
      <c r="F40" s="36"/>
      <c r="G40" s="38">
        <v>164.40300000000002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</row>
    <row r="41" spans="1:18" x14ac:dyDescent="0.25">
      <c r="A41" s="17"/>
      <c r="B41" s="27"/>
      <c r="C41" s="27" t="s">
        <v>45</v>
      </c>
      <c r="D41" s="27" t="s">
        <v>46</v>
      </c>
      <c r="E41" s="35" t="s">
        <v>36</v>
      </c>
      <c r="F41" s="36"/>
      <c r="G41" s="38">
        <v>80.834000000000003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</row>
    <row r="42" spans="1:18" ht="7.5" customHeight="1" x14ac:dyDescent="0.25">
      <c r="A42" s="17"/>
      <c r="B42" s="27"/>
      <c r="C42" s="27"/>
      <c r="D42" s="27"/>
      <c r="E42" s="35"/>
      <c r="F42" s="36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9" customHeight="1" x14ac:dyDescent="0.25">
      <c r="A43" s="17"/>
      <c r="B43" s="43"/>
      <c r="C43" s="44"/>
      <c r="D43" s="32"/>
      <c r="E43" s="32"/>
      <c r="F43" s="20"/>
      <c r="G43" s="20"/>
      <c r="H43" s="67"/>
      <c r="I43" s="20"/>
      <c r="J43" s="20"/>
      <c r="K43" s="20"/>
      <c r="L43" s="20"/>
      <c r="M43" s="20"/>
      <c r="N43" s="25"/>
      <c r="O43" s="14"/>
      <c r="P43" s="14"/>
      <c r="Q43" s="14"/>
      <c r="R43" s="14"/>
    </row>
    <row r="44" spans="1:18" x14ac:dyDescent="0.25">
      <c r="A44" s="17"/>
      <c r="B44" s="26" t="s">
        <v>47</v>
      </c>
      <c r="C44" s="27"/>
      <c r="D44" s="27"/>
      <c r="E44" s="35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x14ac:dyDescent="0.25">
      <c r="A45" s="17"/>
      <c r="B45" s="26"/>
      <c r="C45" s="27"/>
      <c r="D45" s="27"/>
      <c r="E45" s="35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x14ac:dyDescent="0.25">
      <c r="A46" s="17"/>
      <c r="B46" s="27"/>
      <c r="C46" s="27" t="s">
        <v>40</v>
      </c>
      <c r="D46" s="27" t="s">
        <v>49</v>
      </c>
      <c r="E46" s="35" t="s">
        <v>50</v>
      </c>
      <c r="F46" s="36"/>
      <c r="G46" s="38">
        <v>166.05599999999998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</row>
    <row r="47" spans="1:18" x14ac:dyDescent="0.25">
      <c r="A47" s="17"/>
      <c r="B47" s="27"/>
      <c r="C47" s="27" t="s">
        <v>32</v>
      </c>
      <c r="D47" s="27" t="s">
        <v>49</v>
      </c>
      <c r="E47" s="35" t="s">
        <v>51</v>
      </c>
      <c r="F47" s="36"/>
      <c r="G47" s="38">
        <v>207.446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</row>
    <row r="48" spans="1:18" x14ac:dyDescent="0.25">
      <c r="A48" s="17"/>
      <c r="B48" s="27"/>
      <c r="C48" s="27"/>
      <c r="D48" s="27" t="s">
        <v>52</v>
      </c>
      <c r="E48" s="35" t="s">
        <v>50</v>
      </c>
      <c r="F48" s="36"/>
      <c r="G48" s="38">
        <v>82.486999999999995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</row>
    <row r="49" spans="1:21" x14ac:dyDescent="0.25">
      <c r="A49" s="17"/>
      <c r="B49" s="27"/>
      <c r="C49" s="27"/>
      <c r="D49" s="27" t="s">
        <v>52</v>
      </c>
      <c r="E49" s="35" t="s">
        <v>51</v>
      </c>
      <c r="F49" s="36"/>
      <c r="G49" s="38">
        <v>123.877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</row>
    <row r="50" spans="1:21" x14ac:dyDescent="0.25">
      <c r="A50" s="17"/>
      <c r="B50" s="27"/>
      <c r="C50" s="27"/>
      <c r="D50" s="27"/>
      <c r="E50" s="35"/>
      <c r="F50" s="36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8"/>
      <c r="T50" s="8"/>
      <c r="U50" s="8"/>
    </row>
    <row r="51" spans="1:21" x14ac:dyDescent="0.25">
      <c r="A51" s="17"/>
      <c r="B51" s="43"/>
      <c r="C51" s="44"/>
      <c r="D51" s="32"/>
      <c r="E51" s="32"/>
      <c r="F51" s="20"/>
      <c r="G51" s="20"/>
      <c r="H51" s="20"/>
      <c r="I51" s="20"/>
      <c r="J51" s="20"/>
      <c r="K51" s="20"/>
      <c r="L51" s="20"/>
      <c r="M51" s="20"/>
      <c r="N51" s="25"/>
      <c r="O51" s="14"/>
      <c r="P51" s="14"/>
      <c r="Q51" s="14"/>
      <c r="R51" s="14"/>
      <c r="T51" s="8"/>
      <c r="U51" s="8"/>
    </row>
    <row r="52" spans="1:21" x14ac:dyDescent="0.25">
      <c r="A52" s="17"/>
      <c r="B52" s="26" t="s">
        <v>53</v>
      </c>
      <c r="C52" s="27"/>
      <c r="D52" s="27"/>
      <c r="E52" s="35"/>
      <c r="F52" s="36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21" x14ac:dyDescent="0.25">
      <c r="A53" s="17"/>
      <c r="B53" s="26"/>
      <c r="C53" s="27"/>
      <c r="D53" s="27"/>
      <c r="E53" s="35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21" x14ac:dyDescent="0.25">
      <c r="A54" s="17"/>
      <c r="B54" s="27"/>
      <c r="C54" s="27" t="s">
        <v>54</v>
      </c>
      <c r="D54" s="27" t="s">
        <v>55</v>
      </c>
      <c r="E54" s="35" t="s">
        <v>36</v>
      </c>
      <c r="F54" s="36"/>
      <c r="G54" s="38">
        <v>133.31900000000002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</row>
    <row r="55" spans="1:21" x14ac:dyDescent="0.25">
      <c r="A55" s="17"/>
      <c r="B55" s="27"/>
      <c r="C55" s="27" t="s">
        <v>56</v>
      </c>
      <c r="D55" s="27" t="s">
        <v>57</v>
      </c>
      <c r="E55" s="35" t="s">
        <v>36</v>
      </c>
      <c r="F55" s="36"/>
      <c r="G55" s="38">
        <v>49.75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</row>
    <row r="56" spans="1:21" x14ac:dyDescent="0.25">
      <c r="A56" s="17"/>
      <c r="B56" s="27"/>
      <c r="C56" s="27"/>
      <c r="D56" s="27"/>
      <c r="E56" s="35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</row>
    <row r="57" spans="1:21" x14ac:dyDescent="0.25">
      <c r="A57" s="49"/>
      <c r="B57" s="31"/>
      <c r="C57" s="32"/>
      <c r="D57" s="32"/>
      <c r="E57" s="32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21" x14ac:dyDescent="0.25">
      <c r="B58" s="8"/>
      <c r="C58" s="8"/>
      <c r="D58" s="56"/>
      <c r="E58" s="8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6754B-E0E6-4A97-9C42-53515B914C0E}">
  <sheetPr>
    <pageSetUpPr fitToPage="1"/>
  </sheetPr>
  <dimension ref="A1:S70"/>
  <sheetViews>
    <sheetView tabSelected="1" zoomScaleNormal="100" workbookViewId="0"/>
  </sheetViews>
  <sheetFormatPr defaultColWidth="8.7265625" defaultRowHeight="12.5" x14ac:dyDescent="0.25"/>
  <cols>
    <col min="1" max="1" width="1.7265625" style="4" customWidth="1"/>
    <col min="2" max="2" width="4" style="4" customWidth="1"/>
    <col min="3" max="3" width="19.1796875" style="4" customWidth="1"/>
    <col min="4" max="4" width="11" style="57" customWidth="1"/>
    <col min="5" max="5" width="13" style="4" customWidth="1"/>
    <col min="6" max="6" width="1" style="4" customWidth="1"/>
    <col min="7" max="7" width="12.453125" style="4" customWidth="1"/>
    <col min="8" max="8" width="13.7265625" style="4" customWidth="1"/>
    <col min="9" max="9" width="1" style="4" customWidth="1"/>
    <col min="10" max="11" width="10.7265625" style="4" customWidth="1"/>
    <col min="12" max="12" width="10.1796875" style="4" customWidth="1"/>
    <col min="13" max="13" width="8.7265625" style="4"/>
    <col min="14" max="14" width="1" style="4" customWidth="1"/>
    <col min="15" max="17" width="10.1796875" style="4" customWidth="1"/>
    <col min="18" max="16384" width="8.7265625" style="4"/>
  </cols>
  <sheetData>
    <row r="1" spans="1:19" ht="15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5" x14ac:dyDescent="0.35">
      <c r="A3" s="9">
        <v>44562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1.9" customHeight="1" x14ac:dyDescent="0.25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5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5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5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44562</v>
      </c>
      <c r="K7" s="30">
        <v>44531</v>
      </c>
      <c r="L7" s="29" t="s">
        <v>15</v>
      </c>
      <c r="M7" s="29" t="s">
        <v>15</v>
      </c>
      <c r="N7" s="25"/>
    </row>
    <row r="8" spans="1:19" ht="4.9000000000000004" customHeight="1" x14ac:dyDescent="0.25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5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5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5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83.569000000000003</v>
      </c>
      <c r="H11" s="38">
        <v>82.486999999999995</v>
      </c>
      <c r="I11" s="36"/>
      <c r="J11" s="38">
        <f t="shared" ref="J11:J14" si="0">G11+H11</f>
        <v>166.05599999999998</v>
      </c>
      <c r="K11" s="38">
        <v>141.91900000000001</v>
      </c>
      <c r="L11" s="38">
        <f>+J11-K11</f>
        <v>24.136999999999972</v>
      </c>
      <c r="M11" s="39">
        <f>+J11/K11-1</f>
        <v>0.17007588835885246</v>
      </c>
      <c r="N11" s="25"/>
      <c r="P11" s="41"/>
    </row>
    <row r="12" spans="1:19" x14ac:dyDescent="0.25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83.569000000000003</v>
      </c>
      <c r="H12" s="38">
        <v>123.877</v>
      </c>
      <c r="I12" s="36"/>
      <c r="J12" s="38">
        <f t="shared" si="0"/>
        <v>207.446</v>
      </c>
      <c r="K12" s="38">
        <v>181.30900000000003</v>
      </c>
      <c r="L12" s="38">
        <f>+J12-K12</f>
        <v>26.136999999999972</v>
      </c>
      <c r="M12" s="39">
        <f>+J12/K12-1</f>
        <v>0.14415721227297018</v>
      </c>
      <c r="N12" s="25"/>
      <c r="P12" s="41"/>
    </row>
    <row r="13" spans="1:19" x14ac:dyDescent="0.25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82.486999999999995</v>
      </c>
      <c r="I13" s="36"/>
      <c r="J13" s="38">
        <f t="shared" si="0"/>
        <v>82.486999999999995</v>
      </c>
      <c r="K13" s="38">
        <v>76.790000000000006</v>
      </c>
      <c r="L13" s="38">
        <f>+J13-K13</f>
        <v>5.6969999999999885</v>
      </c>
      <c r="M13" s="39">
        <f>+J13/K13-1</f>
        <v>7.4189347571298248E-2</v>
      </c>
      <c r="N13" s="25"/>
      <c r="P13" s="41"/>
    </row>
    <row r="14" spans="1:19" x14ac:dyDescent="0.25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123.877</v>
      </c>
      <c r="I14" s="36"/>
      <c r="J14" s="38">
        <f t="shared" si="0"/>
        <v>123.877</v>
      </c>
      <c r="K14" s="38">
        <v>116.18</v>
      </c>
      <c r="L14" s="38">
        <f>+J14-K14</f>
        <v>7.6969999999999885</v>
      </c>
      <c r="M14" s="39">
        <f>+J14/K14-1</f>
        <v>6.625064555000848E-2</v>
      </c>
      <c r="N14" s="25"/>
      <c r="P14" s="41"/>
    </row>
    <row r="15" spans="1:19" x14ac:dyDescent="0.25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1500000000000004" customHeight="1" x14ac:dyDescent="0.25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5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5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5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83.569000000000003</v>
      </c>
      <c r="H19" s="38">
        <v>82.486999999999995</v>
      </c>
      <c r="I19" s="36"/>
      <c r="J19" s="38">
        <f t="shared" ref="J19:J22" si="1">G19+H19</f>
        <v>166.05599999999998</v>
      </c>
      <c r="K19" s="38">
        <v>141.91900000000001</v>
      </c>
      <c r="L19" s="38">
        <f>+J19-K19</f>
        <v>24.136999999999972</v>
      </c>
      <c r="M19" s="39">
        <f>+J19/K19-1</f>
        <v>0.17007588835885246</v>
      </c>
      <c r="N19" s="25"/>
      <c r="P19" s="41"/>
    </row>
    <row r="20" spans="1:16" x14ac:dyDescent="0.25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83.569000000000003</v>
      </c>
      <c r="H20" s="38">
        <v>123.877</v>
      </c>
      <c r="I20" s="36"/>
      <c r="J20" s="38">
        <f t="shared" si="1"/>
        <v>207.446</v>
      </c>
      <c r="K20" s="38">
        <v>181.30900000000003</v>
      </c>
      <c r="L20" s="38">
        <f>+J20-K20</f>
        <v>26.136999999999972</v>
      </c>
      <c r="M20" s="39">
        <f>+J20/K20-1</f>
        <v>0.14415721227297018</v>
      </c>
      <c r="N20" s="25"/>
      <c r="P20" s="41"/>
    </row>
    <row r="21" spans="1:16" x14ac:dyDescent="0.25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82.486999999999995</v>
      </c>
      <c r="I21" s="36"/>
      <c r="J21" s="38">
        <f t="shared" si="1"/>
        <v>82.486999999999995</v>
      </c>
      <c r="K21" s="38">
        <v>76.790000000000006</v>
      </c>
      <c r="L21" s="38">
        <f>+J21-K21</f>
        <v>5.6969999999999885</v>
      </c>
      <c r="M21" s="39">
        <f>+J21/K21-1</f>
        <v>7.4189347571298248E-2</v>
      </c>
      <c r="N21" s="25"/>
      <c r="P21" s="41"/>
    </row>
    <row r="22" spans="1:16" x14ac:dyDescent="0.25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123.877</v>
      </c>
      <c r="I22" s="36"/>
      <c r="J22" s="38">
        <f t="shared" si="1"/>
        <v>123.877</v>
      </c>
      <c r="K22" s="38">
        <v>116.18</v>
      </c>
      <c r="L22" s="38">
        <f>+J22-K22</f>
        <v>7.6969999999999885</v>
      </c>
      <c r="M22" s="39">
        <f>+J22/K22-1</f>
        <v>6.625064555000848E-2</v>
      </c>
      <c r="N22" s="25"/>
      <c r="P22" s="41"/>
    </row>
    <row r="23" spans="1:16" x14ac:dyDescent="0.25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5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5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5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5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83.569000000000003</v>
      </c>
      <c r="H27" s="38">
        <v>82.486999999999995</v>
      </c>
      <c r="I27" s="36"/>
      <c r="J27" s="38">
        <f t="shared" ref="J27:J30" si="2">G27+H27</f>
        <v>166.05599999999998</v>
      </c>
      <c r="K27" s="38">
        <v>141.91900000000001</v>
      </c>
      <c r="L27" s="38">
        <f>+J27-K27</f>
        <v>24.136999999999972</v>
      </c>
      <c r="M27" s="39">
        <f>+J27/K27-1</f>
        <v>0.17007588835885246</v>
      </c>
      <c r="N27" s="25"/>
      <c r="P27" s="41"/>
    </row>
    <row r="28" spans="1:16" x14ac:dyDescent="0.25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83.569000000000003</v>
      </c>
      <c r="H28" s="38">
        <v>123.877</v>
      </c>
      <c r="I28" s="36"/>
      <c r="J28" s="38">
        <f t="shared" si="2"/>
        <v>207.446</v>
      </c>
      <c r="K28" s="38">
        <v>181.30900000000003</v>
      </c>
      <c r="L28" s="38">
        <f>+J28-K28</f>
        <v>26.136999999999972</v>
      </c>
      <c r="M28" s="39">
        <f>+J28/K28-1</f>
        <v>0.14415721227297018</v>
      </c>
      <c r="N28" s="25"/>
      <c r="P28" s="41"/>
    </row>
    <row r="29" spans="1:16" x14ac:dyDescent="0.25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82.486999999999995</v>
      </c>
      <c r="I29" s="36"/>
      <c r="J29" s="38">
        <f t="shared" si="2"/>
        <v>82.486999999999995</v>
      </c>
      <c r="K29" s="38">
        <v>76.790000000000006</v>
      </c>
      <c r="L29" s="38">
        <f>+J29-K29</f>
        <v>5.6969999999999885</v>
      </c>
      <c r="M29" s="39">
        <f>+J29/K29-1</f>
        <v>7.4189347571298248E-2</v>
      </c>
      <c r="N29" s="25"/>
      <c r="P29" s="41"/>
    </row>
    <row r="30" spans="1:16" x14ac:dyDescent="0.25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123.877</v>
      </c>
      <c r="I30" s="36"/>
      <c r="J30" s="38">
        <f t="shared" si="2"/>
        <v>123.877</v>
      </c>
      <c r="K30" s="38">
        <v>116.18</v>
      </c>
      <c r="L30" s="38">
        <f>+J30-K30</f>
        <v>7.6969999999999885</v>
      </c>
      <c r="M30" s="39">
        <f>+J30/K30-1</f>
        <v>6.625064555000848E-2</v>
      </c>
      <c r="N30" s="25"/>
      <c r="P30" s="41"/>
    </row>
    <row r="31" spans="1:16" x14ac:dyDescent="0.25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5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83.569000000000003</v>
      </c>
      <c r="H32" s="38">
        <f>H28</f>
        <v>123.877</v>
      </c>
      <c r="I32" s="36"/>
      <c r="J32" s="38">
        <f>G32+H32</f>
        <v>207.446</v>
      </c>
      <c r="K32" s="38">
        <v>181.30900000000003</v>
      </c>
      <c r="L32" s="38">
        <f>+J32-K32</f>
        <v>26.136999999999972</v>
      </c>
      <c r="M32" s="39">
        <f>+J32/K32-1</f>
        <v>0.14415721227297018</v>
      </c>
      <c r="N32" s="25"/>
      <c r="P32" s="41"/>
    </row>
    <row r="33" spans="1:17" x14ac:dyDescent="0.25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123.877</v>
      </c>
      <c r="I33" s="36"/>
      <c r="J33" s="38">
        <f>G33+H33</f>
        <v>123.877</v>
      </c>
      <c r="K33" s="38">
        <v>116.18</v>
      </c>
      <c r="L33" s="38">
        <f>+J33-K33</f>
        <v>7.6969999999999885</v>
      </c>
      <c r="M33" s="39">
        <f>+J33/K33-1</f>
        <v>6.625064555000848E-2</v>
      </c>
      <c r="N33" s="25"/>
      <c r="P33" s="41"/>
    </row>
    <row r="34" spans="1:17" x14ac:dyDescent="0.25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5" customHeight="1" x14ac:dyDescent="0.25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5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5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5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83.569000000000003</v>
      </c>
      <c r="H38" s="38">
        <v>55.238999999999997</v>
      </c>
      <c r="I38" s="36"/>
      <c r="J38" s="38">
        <f t="shared" ref="J38:J41" si="3">G38+H38</f>
        <v>138.80799999999999</v>
      </c>
      <c r="K38" s="38">
        <v>110.926</v>
      </c>
      <c r="L38" s="38">
        <f>+J38-K38</f>
        <v>27.881999999999991</v>
      </c>
      <c r="M38" s="39">
        <f>+J38/K38-1</f>
        <v>0.25135676036276422</v>
      </c>
      <c r="N38" s="25"/>
      <c r="P38" s="41"/>
    </row>
    <row r="39" spans="1:17" x14ac:dyDescent="0.25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83.569000000000003</v>
      </c>
      <c r="H39" s="38">
        <v>80.834000000000003</v>
      </c>
      <c r="I39" s="36"/>
      <c r="J39" s="38">
        <f t="shared" si="3"/>
        <v>164.40300000000002</v>
      </c>
      <c r="K39" s="38">
        <v>133.35500000000002</v>
      </c>
      <c r="L39" s="38">
        <f>+J39-K39</f>
        <v>31.048000000000002</v>
      </c>
      <c r="M39" s="39">
        <f>+J39/K39-1</f>
        <v>0.23282216639796038</v>
      </c>
      <c r="N39" s="25"/>
      <c r="P39" s="41"/>
    </row>
    <row r="40" spans="1:17" x14ac:dyDescent="0.25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55.238999999999997</v>
      </c>
      <c r="I40" s="36"/>
      <c r="J40" s="38">
        <f t="shared" si="3"/>
        <v>55.238999999999997</v>
      </c>
      <c r="K40" s="38">
        <v>45.796999999999997</v>
      </c>
      <c r="L40" s="38">
        <f>+J40-K40</f>
        <v>9.4420000000000002</v>
      </c>
      <c r="M40" s="39">
        <f>+J40/K40-1</f>
        <v>0.20617070987182573</v>
      </c>
      <c r="N40" s="25"/>
      <c r="P40" s="41"/>
    </row>
    <row r="41" spans="1:17" x14ac:dyDescent="0.25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80.834000000000003</v>
      </c>
      <c r="I41" s="36"/>
      <c r="J41" s="38">
        <f t="shared" si="3"/>
        <v>80.834000000000003</v>
      </c>
      <c r="K41" s="38">
        <v>68.225999999999999</v>
      </c>
      <c r="L41" s="38">
        <f>+J41-K41</f>
        <v>12.608000000000004</v>
      </c>
      <c r="M41" s="39">
        <f>+J41/K41-1</f>
        <v>0.1847975844985783</v>
      </c>
      <c r="N41" s="25"/>
      <c r="P41" s="41"/>
    </row>
    <row r="42" spans="1:17" x14ac:dyDescent="0.25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5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83.569000000000003</v>
      </c>
      <c r="H43" s="38">
        <f>H39</f>
        <v>80.834000000000003</v>
      </c>
      <c r="I43" s="36"/>
      <c r="J43" s="38">
        <f>G43+H43</f>
        <v>164.40300000000002</v>
      </c>
      <c r="K43" s="38">
        <v>133.35500000000002</v>
      </c>
      <c r="L43" s="38">
        <f>+J43-K43</f>
        <v>31.048000000000002</v>
      </c>
      <c r="M43" s="39">
        <f>+J43/K43-1</f>
        <v>0.23282216639796038</v>
      </c>
      <c r="N43" s="25"/>
      <c r="P43" s="41"/>
    </row>
    <row r="44" spans="1:17" x14ac:dyDescent="0.25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80.834000000000003</v>
      </c>
      <c r="I44" s="36"/>
      <c r="J44" s="38">
        <f>G44+H44</f>
        <v>80.834000000000003</v>
      </c>
      <c r="K44" s="38">
        <v>68.225999999999999</v>
      </c>
      <c r="L44" s="38">
        <f>+J44-K44</f>
        <v>12.608000000000004</v>
      </c>
      <c r="M44" s="39">
        <f>+J44/K44-1</f>
        <v>0.1847975844985783</v>
      </c>
      <c r="N44" s="25"/>
      <c r="P44" s="41"/>
    </row>
    <row r="45" spans="1:17" x14ac:dyDescent="0.25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15" customHeight="1" x14ac:dyDescent="0.25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5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5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5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83.569000000000003</v>
      </c>
      <c r="H49" s="38">
        <v>82.486999999999995</v>
      </c>
      <c r="I49" s="36"/>
      <c r="J49" s="38">
        <f t="shared" ref="J49:J52" si="4">G49+H49</f>
        <v>166.05599999999998</v>
      </c>
      <c r="K49" s="38">
        <v>141.91900000000001</v>
      </c>
      <c r="L49" s="38">
        <f>+J49-K49</f>
        <v>24.136999999999972</v>
      </c>
      <c r="M49" s="39">
        <f>+J49/K49-1</f>
        <v>0.17007588835885246</v>
      </c>
      <c r="N49" s="25"/>
      <c r="P49" s="41"/>
    </row>
    <row r="50" spans="1:17" x14ac:dyDescent="0.25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83.569000000000003</v>
      </c>
      <c r="H50" s="38">
        <v>123.877</v>
      </c>
      <c r="I50" s="36"/>
      <c r="J50" s="38">
        <f t="shared" si="4"/>
        <v>207.446</v>
      </c>
      <c r="K50" s="38">
        <v>181.30900000000003</v>
      </c>
      <c r="L50" s="38">
        <f>+J50-K50</f>
        <v>26.136999999999972</v>
      </c>
      <c r="M50" s="39">
        <f>+J50/K50-1</f>
        <v>0.14415721227297018</v>
      </c>
      <c r="N50" s="25"/>
      <c r="P50" s="41"/>
    </row>
    <row r="51" spans="1:17" x14ac:dyDescent="0.25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82.486999999999995</v>
      </c>
      <c r="I51" s="36"/>
      <c r="J51" s="38">
        <f t="shared" si="4"/>
        <v>82.486999999999995</v>
      </c>
      <c r="K51" s="38">
        <v>76.790000000000006</v>
      </c>
      <c r="L51" s="38">
        <f>+J51-K51</f>
        <v>5.6969999999999885</v>
      </c>
      <c r="M51" s="39">
        <f>+J51/K51-1</f>
        <v>7.4189347571298248E-2</v>
      </c>
      <c r="N51" s="25"/>
      <c r="P51" s="41"/>
    </row>
    <row r="52" spans="1:17" x14ac:dyDescent="0.25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123.877</v>
      </c>
      <c r="I52" s="36"/>
      <c r="J52" s="38">
        <f t="shared" si="4"/>
        <v>123.877</v>
      </c>
      <c r="K52" s="38">
        <v>116.18</v>
      </c>
      <c r="L52" s="38">
        <f>+J52-K52</f>
        <v>7.6969999999999885</v>
      </c>
      <c r="M52" s="39">
        <f>+J52/K52-1</f>
        <v>6.625064555000848E-2</v>
      </c>
      <c r="N52" s="25"/>
      <c r="P52" s="41"/>
    </row>
    <row r="53" spans="1:17" x14ac:dyDescent="0.25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15" customHeight="1" x14ac:dyDescent="0.25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5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5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5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83.569000000000003</v>
      </c>
      <c r="H57" s="38">
        <v>49.75</v>
      </c>
      <c r="I57" s="36"/>
      <c r="J57" s="38">
        <f>G57+H57</f>
        <v>133.31900000000002</v>
      </c>
      <c r="K57" s="38">
        <v>108.22499999999999</v>
      </c>
      <c r="L57" s="38">
        <f>+J57-K57</f>
        <v>25.094000000000023</v>
      </c>
      <c r="M57" s="39">
        <f>+J57/K57-1</f>
        <v>0.23186879186879206</v>
      </c>
      <c r="N57" s="25"/>
      <c r="P57" s="41"/>
    </row>
    <row r="58" spans="1:17" x14ac:dyDescent="0.25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49.75</v>
      </c>
      <c r="I58" s="36"/>
      <c r="J58" s="38">
        <f>G58+H58</f>
        <v>49.75</v>
      </c>
      <c r="K58" s="38">
        <v>43.095999999999997</v>
      </c>
      <c r="L58" s="38">
        <f>+J58-K58</f>
        <v>6.6540000000000035</v>
      </c>
      <c r="M58" s="39">
        <f>+J58/K58-1</f>
        <v>0.15439948023018379</v>
      </c>
      <c r="N58" s="25"/>
      <c r="P58" s="41"/>
    </row>
    <row r="59" spans="1:17" x14ac:dyDescent="0.25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5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5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5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5">
      <c r="B63" s="52" t="s">
        <v>66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5">
      <c r="B64" s="52" t="s">
        <v>67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5">
      <c r="B65" s="52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5">
      <c r="B66" s="52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5">
      <c r="B67" s="52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5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5">
      <c r="B69" s="52"/>
      <c r="C69" s="55"/>
      <c r="D69" s="56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5">
      <c r="B70" s="52"/>
      <c r="C70" s="8"/>
      <c r="D70" s="56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December 1, 2021</vt:lpstr>
      <vt:lpstr>12 month summary</vt:lpstr>
      <vt:lpstr>January 1, 2022</vt:lpstr>
      <vt:lpstr>'December 1, 2021'!Print_Area</vt:lpstr>
      <vt:lpstr>'January 1, 2022'!Print_Area</vt:lpstr>
    </vt:vector>
  </TitlesOfParts>
  <Company>Sempra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Tung, Andrew</dc:creator>
  <cp:lastModifiedBy>Tung, Andrew</cp:lastModifiedBy>
  <dcterms:created xsi:type="dcterms:W3CDTF">2022-01-03T16:58:11Z</dcterms:created>
  <dcterms:modified xsi:type="dcterms:W3CDTF">2022-01-03T17:44:05Z</dcterms:modified>
</cp:coreProperties>
</file>